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ปท.1" sheetId="1" r:id="rId1"/>
    <sheet name="ปท.2" sheetId="2" r:id="rId2"/>
    <sheet name="ปท.3" sheetId="3" r:id="rId3"/>
    <sheet name="ปจ.1" sheetId="4" r:id="rId4"/>
    <sheet name="ปจ.2" sheetId="5" r:id="rId5"/>
    <sheet name="ปจ.3" sheetId="6" r:id="rId6"/>
    <sheet name="ปจ.4" sheetId="7" r:id="rId7"/>
    <sheet name="ปจ.5" sheetId="8" r:id="rId8"/>
    <sheet name="ปจ.6" sheetId="9" r:id="rId9"/>
    <sheet name="ปจ.7" sheetId="10" r:id="rId10"/>
    <sheet name="ปจ.8" sheetId="11" r:id="rId11"/>
  </sheets>
  <calcPr calcId="144525"/>
</workbook>
</file>

<file path=xl/calcChain.xml><?xml version="1.0" encoding="utf-8"?>
<calcChain xmlns="http://schemas.openxmlformats.org/spreadsheetml/2006/main">
  <c r="H38" i="11" l="1"/>
  <c r="H37" i="11"/>
  <c r="H36" i="11"/>
  <c r="H35" i="11"/>
  <c r="K29" i="11"/>
  <c r="I29" i="11"/>
  <c r="K28" i="11"/>
  <c r="I28" i="11"/>
  <c r="K27" i="11"/>
  <c r="K26" i="11"/>
  <c r="I26" i="11"/>
  <c r="K25" i="11"/>
  <c r="I25" i="11"/>
  <c r="K24" i="11"/>
  <c r="I24" i="11"/>
  <c r="K23" i="11"/>
  <c r="K22" i="11"/>
  <c r="I22" i="11"/>
  <c r="K21" i="11"/>
  <c r="I21" i="11"/>
  <c r="K20" i="11"/>
  <c r="I20" i="11"/>
  <c r="K19" i="11"/>
  <c r="I19" i="11"/>
  <c r="K18" i="11"/>
  <c r="I18" i="11"/>
  <c r="G8" i="11"/>
  <c r="J6" i="11" s="1"/>
  <c r="I7" i="11"/>
  <c r="I6" i="11"/>
  <c r="H39" i="10"/>
  <c r="H38" i="10"/>
  <c r="H37" i="10"/>
  <c r="H36" i="10"/>
  <c r="K30" i="10"/>
  <c r="I30" i="10"/>
  <c r="K29" i="10"/>
  <c r="I29" i="10"/>
  <c r="K28" i="10"/>
  <c r="K27" i="10"/>
  <c r="I27" i="10"/>
  <c r="K26" i="10"/>
  <c r="I26" i="10"/>
  <c r="K25" i="10"/>
  <c r="I25" i="10"/>
  <c r="K24" i="10"/>
  <c r="K23" i="10"/>
  <c r="I23" i="10"/>
  <c r="K22" i="10"/>
  <c r="I22" i="10"/>
  <c r="K21" i="10"/>
  <c r="I21" i="10"/>
  <c r="K20" i="10"/>
  <c r="I20" i="10"/>
  <c r="K19" i="10"/>
  <c r="I19" i="10"/>
  <c r="G9" i="10"/>
  <c r="J8" i="10" s="1"/>
  <c r="I8" i="10"/>
  <c r="I7" i="10"/>
  <c r="I6" i="10"/>
  <c r="J8" i="9"/>
  <c r="J9" i="9"/>
  <c r="I8" i="9"/>
  <c r="I9" i="9"/>
  <c r="H47" i="9"/>
  <c r="H46" i="9"/>
  <c r="H45" i="9"/>
  <c r="H44" i="9"/>
  <c r="K38" i="9"/>
  <c r="I38" i="9"/>
  <c r="K37" i="9"/>
  <c r="I37" i="9"/>
  <c r="K36" i="9"/>
  <c r="I36" i="9"/>
  <c r="K35" i="9"/>
  <c r="I35" i="9"/>
  <c r="K34" i="9"/>
  <c r="I34" i="9"/>
  <c r="K33" i="9"/>
  <c r="I33" i="9"/>
  <c r="K32" i="9"/>
  <c r="K31" i="9"/>
  <c r="I31" i="9"/>
  <c r="K30" i="9"/>
  <c r="I30" i="9"/>
  <c r="K29" i="9"/>
  <c r="K28" i="9"/>
  <c r="I28" i="9"/>
  <c r="K27" i="9"/>
  <c r="I27" i="9"/>
  <c r="K26" i="9"/>
  <c r="I26" i="9"/>
  <c r="K25" i="9"/>
  <c r="K24" i="9"/>
  <c r="I24" i="9"/>
  <c r="K23" i="9"/>
  <c r="I23" i="9"/>
  <c r="K22" i="9"/>
  <c r="I22" i="9"/>
  <c r="K21" i="9"/>
  <c r="I21" i="9"/>
  <c r="K20" i="9"/>
  <c r="G47" i="9" s="1"/>
  <c r="I47" i="9" s="1"/>
  <c r="I20" i="9"/>
  <c r="G10" i="9"/>
  <c r="I7" i="9"/>
  <c r="I6" i="9"/>
  <c r="H46" i="8"/>
  <c r="H45" i="8"/>
  <c r="H44" i="8"/>
  <c r="H43" i="8"/>
  <c r="K37" i="8"/>
  <c r="I37" i="8"/>
  <c r="K36" i="8"/>
  <c r="I36" i="8"/>
  <c r="K35" i="8"/>
  <c r="I35" i="8"/>
  <c r="K34" i="8"/>
  <c r="I34" i="8"/>
  <c r="K33" i="8"/>
  <c r="I33" i="8"/>
  <c r="K32" i="8"/>
  <c r="I32" i="8"/>
  <c r="K31" i="8"/>
  <c r="K30" i="8"/>
  <c r="I30" i="8"/>
  <c r="K29" i="8"/>
  <c r="I29" i="8"/>
  <c r="K28" i="8"/>
  <c r="K27" i="8"/>
  <c r="I27" i="8"/>
  <c r="K26" i="8"/>
  <c r="I26" i="8"/>
  <c r="K25" i="8"/>
  <c r="I25" i="8"/>
  <c r="K24" i="8"/>
  <c r="K23" i="8"/>
  <c r="I23" i="8"/>
  <c r="K22" i="8"/>
  <c r="I22" i="8"/>
  <c r="K21" i="8"/>
  <c r="I21" i="8"/>
  <c r="K20" i="8"/>
  <c r="I20" i="8"/>
  <c r="K19" i="8"/>
  <c r="G46" i="8" s="1"/>
  <c r="I46" i="8" s="1"/>
  <c r="I19" i="8"/>
  <c r="G9" i="8"/>
  <c r="J7" i="8" s="1"/>
  <c r="J8" i="8"/>
  <c r="I8" i="8"/>
  <c r="I7" i="8"/>
  <c r="J6" i="8"/>
  <c r="I6" i="8"/>
  <c r="I9" i="8" s="1"/>
  <c r="I10" i="8" s="1"/>
  <c r="D55" i="8" s="1"/>
  <c r="I8" i="11" l="1"/>
  <c r="I9" i="11" s="1"/>
  <c r="D47" i="11" s="1"/>
  <c r="G37" i="11"/>
  <c r="I37" i="11" s="1"/>
  <c r="G38" i="11"/>
  <c r="I38" i="11" s="1"/>
  <c r="G36" i="11"/>
  <c r="I36" i="11" s="1"/>
  <c r="J7" i="11"/>
  <c r="G35" i="11"/>
  <c r="G39" i="10"/>
  <c r="I39" i="10" s="1"/>
  <c r="I9" i="10"/>
  <c r="G38" i="10"/>
  <c r="I38" i="10" s="1"/>
  <c r="J7" i="10"/>
  <c r="G37" i="10"/>
  <c r="I37" i="10" s="1"/>
  <c r="I10" i="10"/>
  <c r="D48" i="10" s="1"/>
  <c r="G36" i="10"/>
  <c r="J6" i="10"/>
  <c r="I10" i="9"/>
  <c r="G46" i="9"/>
  <c r="I46" i="9" s="1"/>
  <c r="J7" i="9"/>
  <c r="G45" i="9"/>
  <c r="I45" i="9" s="1"/>
  <c r="I11" i="9"/>
  <c r="D56" i="9" s="1"/>
  <c r="G44" i="9"/>
  <c r="J6" i="9"/>
  <c r="G45" i="8"/>
  <c r="I45" i="8" s="1"/>
  <c r="G44" i="8"/>
  <c r="I44" i="8" s="1"/>
  <c r="G43" i="8"/>
  <c r="H46" i="7"/>
  <c r="H45" i="7"/>
  <c r="H44" i="7"/>
  <c r="H43" i="7"/>
  <c r="K37" i="7"/>
  <c r="I37" i="7"/>
  <c r="K36" i="7"/>
  <c r="I36" i="7"/>
  <c r="K35" i="7"/>
  <c r="I35" i="7"/>
  <c r="K34" i="7"/>
  <c r="I34" i="7"/>
  <c r="K33" i="7"/>
  <c r="I33" i="7"/>
  <c r="K32" i="7"/>
  <c r="I32" i="7"/>
  <c r="K31" i="7"/>
  <c r="K30" i="7"/>
  <c r="I30" i="7"/>
  <c r="K29" i="7"/>
  <c r="I29" i="7"/>
  <c r="K28" i="7"/>
  <c r="K27" i="7"/>
  <c r="I27" i="7"/>
  <c r="K26" i="7"/>
  <c r="I26" i="7"/>
  <c r="K25" i="7"/>
  <c r="I25" i="7"/>
  <c r="K24" i="7"/>
  <c r="K23" i="7"/>
  <c r="I23" i="7"/>
  <c r="K22" i="7"/>
  <c r="I22" i="7"/>
  <c r="K21" i="7"/>
  <c r="I21" i="7"/>
  <c r="K20" i="7"/>
  <c r="G43" i="7" s="1"/>
  <c r="I20" i="7"/>
  <c r="K19" i="7"/>
  <c r="I19" i="7"/>
  <c r="G9" i="7"/>
  <c r="J8" i="7" s="1"/>
  <c r="I8" i="7"/>
  <c r="I7" i="7"/>
  <c r="I6" i="7"/>
  <c r="I9" i="6"/>
  <c r="I10" i="6"/>
  <c r="H42" i="6"/>
  <c r="H41" i="6"/>
  <c r="H40" i="6"/>
  <c r="H39" i="6"/>
  <c r="K33" i="6"/>
  <c r="I33" i="6"/>
  <c r="K32" i="6"/>
  <c r="I32" i="6"/>
  <c r="K31" i="6"/>
  <c r="K30" i="6"/>
  <c r="I30" i="6"/>
  <c r="K29" i="6"/>
  <c r="I29" i="6"/>
  <c r="K28" i="6"/>
  <c r="I28" i="6"/>
  <c r="K27" i="6"/>
  <c r="K26" i="6"/>
  <c r="I26" i="6"/>
  <c r="K25" i="6"/>
  <c r="I25" i="6"/>
  <c r="K24" i="6"/>
  <c r="I24" i="6"/>
  <c r="K23" i="6"/>
  <c r="I23" i="6"/>
  <c r="K22" i="6"/>
  <c r="G42" i="6" s="1"/>
  <c r="I42" i="6" s="1"/>
  <c r="I22" i="6"/>
  <c r="H11" i="6"/>
  <c r="J9" i="6" s="1"/>
  <c r="I8" i="6"/>
  <c r="I7" i="6"/>
  <c r="J6" i="6"/>
  <c r="I6" i="6"/>
  <c r="I11" i="5"/>
  <c r="J7" i="5"/>
  <c r="J8" i="5"/>
  <c r="J9" i="5"/>
  <c r="J6" i="5"/>
  <c r="I44" i="5"/>
  <c r="I50" i="4"/>
  <c r="I17" i="3"/>
  <c r="I18" i="3"/>
  <c r="I19" i="3"/>
  <c r="I16" i="3"/>
  <c r="J7" i="3"/>
  <c r="J6" i="3"/>
  <c r="I21" i="2"/>
  <c r="I22" i="2"/>
  <c r="I23" i="2"/>
  <c r="I20" i="2"/>
  <c r="I12" i="2"/>
  <c r="J7" i="2"/>
  <c r="J8" i="2"/>
  <c r="J9" i="2"/>
  <c r="J6" i="2"/>
  <c r="I21" i="1"/>
  <c r="I22" i="1"/>
  <c r="I23" i="1"/>
  <c r="I20" i="1"/>
  <c r="H10" i="5"/>
  <c r="I7" i="5"/>
  <c r="I8" i="5"/>
  <c r="I9" i="5"/>
  <c r="I6" i="5"/>
  <c r="H42" i="5"/>
  <c r="H41" i="5"/>
  <c r="H40" i="5"/>
  <c r="H39" i="5"/>
  <c r="K33" i="5"/>
  <c r="I33" i="5"/>
  <c r="K32" i="5"/>
  <c r="I32" i="5"/>
  <c r="K31" i="5"/>
  <c r="K30" i="5"/>
  <c r="I30" i="5"/>
  <c r="K29" i="5"/>
  <c r="I29" i="5"/>
  <c r="K28" i="5"/>
  <c r="I28" i="5"/>
  <c r="K27" i="5"/>
  <c r="K26" i="5"/>
  <c r="I26" i="5"/>
  <c r="K25" i="5"/>
  <c r="I25" i="5"/>
  <c r="K24" i="5"/>
  <c r="I24" i="5"/>
  <c r="K23" i="5"/>
  <c r="I23" i="5"/>
  <c r="K22" i="5"/>
  <c r="I22" i="5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21" i="4"/>
  <c r="I35" i="4"/>
  <c r="I36" i="4"/>
  <c r="I37" i="4"/>
  <c r="I38" i="4"/>
  <c r="I39" i="4"/>
  <c r="I32" i="4"/>
  <c r="I31" i="4"/>
  <c r="I22" i="4"/>
  <c r="I23" i="4"/>
  <c r="I24" i="4"/>
  <c r="I25" i="4"/>
  <c r="I21" i="4"/>
  <c r="I34" i="4"/>
  <c r="I28" i="4"/>
  <c r="I29" i="4"/>
  <c r="I27" i="4"/>
  <c r="H48" i="4"/>
  <c r="H47" i="4"/>
  <c r="H46" i="4"/>
  <c r="H45" i="4"/>
  <c r="G11" i="4"/>
  <c r="J8" i="4" s="1"/>
  <c r="I7" i="4"/>
  <c r="I8" i="4"/>
  <c r="I9" i="4"/>
  <c r="I10" i="4"/>
  <c r="I6" i="4"/>
  <c r="I7" i="3"/>
  <c r="I6" i="3"/>
  <c r="G8" i="3"/>
  <c r="G20" i="3"/>
  <c r="H19" i="3"/>
  <c r="H18" i="3"/>
  <c r="H17" i="3"/>
  <c r="H16" i="3"/>
  <c r="I10" i="2"/>
  <c r="H11" i="2"/>
  <c r="G24" i="2"/>
  <c r="H23" i="2"/>
  <c r="H22" i="2"/>
  <c r="H21" i="2"/>
  <c r="H20" i="2"/>
  <c r="H24" i="2" s="1"/>
  <c r="H25" i="2" s="1"/>
  <c r="D32" i="2" s="1"/>
  <c r="I9" i="2"/>
  <c r="I8" i="2"/>
  <c r="I7" i="2"/>
  <c r="I6" i="2"/>
  <c r="I11" i="2" s="1"/>
  <c r="H20" i="1"/>
  <c r="G24" i="1"/>
  <c r="H21" i="1"/>
  <c r="H22" i="1"/>
  <c r="H23" i="1"/>
  <c r="H10" i="1"/>
  <c r="J8" i="1" s="1"/>
  <c r="G39" i="11" l="1"/>
  <c r="I40" i="11" s="1"/>
  <c r="D48" i="11" s="1"/>
  <c r="D49" i="11" s="1"/>
  <c r="I35" i="11"/>
  <c r="I39" i="11" s="1"/>
  <c r="G40" i="10"/>
  <c r="I41" i="10" s="1"/>
  <c r="D49" i="10" s="1"/>
  <c r="D50" i="10" s="1"/>
  <c r="I36" i="10"/>
  <c r="I40" i="10" s="1"/>
  <c r="G48" i="9"/>
  <c r="I49" i="9" s="1"/>
  <c r="D57" i="9" s="1"/>
  <c r="D58" i="9" s="1"/>
  <c r="I44" i="9"/>
  <c r="I48" i="9" s="1"/>
  <c r="G47" i="8"/>
  <c r="I48" i="8" s="1"/>
  <c r="D56" i="8" s="1"/>
  <c r="D57" i="8" s="1"/>
  <c r="I43" i="8"/>
  <c r="I47" i="8" s="1"/>
  <c r="I9" i="7"/>
  <c r="I10" i="7" s="1"/>
  <c r="D55" i="7" s="1"/>
  <c r="J7" i="7"/>
  <c r="G44" i="7"/>
  <c r="I44" i="7" s="1"/>
  <c r="J6" i="7"/>
  <c r="I43" i="7"/>
  <c r="G46" i="7"/>
  <c r="I46" i="7" s="1"/>
  <c r="G45" i="7"/>
  <c r="I45" i="7" s="1"/>
  <c r="J8" i="6"/>
  <c r="G39" i="6"/>
  <c r="I39" i="6" s="1"/>
  <c r="J10" i="6"/>
  <c r="I11" i="6"/>
  <c r="I12" i="6" s="1"/>
  <c r="D51" i="6" s="1"/>
  <c r="J7" i="4"/>
  <c r="J6" i="4"/>
  <c r="J10" i="4"/>
  <c r="J9" i="4"/>
  <c r="J7" i="6"/>
  <c r="G41" i="6"/>
  <c r="I41" i="6" s="1"/>
  <c r="G40" i="6"/>
  <c r="I40" i="6" s="1"/>
  <c r="J6" i="1"/>
  <c r="J7" i="1"/>
  <c r="J9" i="1"/>
  <c r="I10" i="5"/>
  <c r="D51" i="5" s="1"/>
  <c r="G42" i="5"/>
  <c r="I42" i="5" s="1"/>
  <c r="G41" i="5"/>
  <c r="I41" i="5" s="1"/>
  <c r="G40" i="5"/>
  <c r="I40" i="5" s="1"/>
  <c r="G39" i="5"/>
  <c r="G48" i="4"/>
  <c r="I48" i="4" s="1"/>
  <c r="G45" i="4"/>
  <c r="G46" i="4"/>
  <c r="I46" i="4" s="1"/>
  <c r="G47" i="4"/>
  <c r="I47" i="4" s="1"/>
  <c r="I11" i="4"/>
  <c r="I8" i="3"/>
  <c r="I9" i="3" s="1"/>
  <c r="D27" i="3" s="1"/>
  <c r="H20" i="3"/>
  <c r="H21" i="3" s="1"/>
  <c r="D28" i="3" s="1"/>
  <c r="D31" i="2"/>
  <c r="D33" i="2" s="1"/>
  <c r="H24" i="1"/>
  <c r="H25" i="1" s="1"/>
  <c r="D32" i="1" s="1"/>
  <c r="I7" i="1"/>
  <c r="I8" i="1"/>
  <c r="I9" i="1"/>
  <c r="I6" i="1"/>
  <c r="I47" i="7" l="1"/>
  <c r="G47" i="7"/>
  <c r="I48" i="7" s="1"/>
  <c r="D56" i="7" s="1"/>
  <c r="D57" i="7" s="1"/>
  <c r="I12" i="4"/>
  <c r="D57" i="4" s="1"/>
  <c r="I43" i="6"/>
  <c r="G43" i="6"/>
  <c r="I44" i="6" s="1"/>
  <c r="D52" i="6" s="1"/>
  <c r="D53" i="6" s="1"/>
  <c r="G43" i="5"/>
  <c r="D52" i="5" s="1"/>
  <c r="D53" i="5" s="1"/>
  <c r="I39" i="5"/>
  <c r="I43" i="5" s="1"/>
  <c r="G49" i="4"/>
  <c r="I45" i="4"/>
  <c r="I49" i="4" s="1"/>
  <c r="D29" i="3"/>
  <c r="I10" i="1"/>
  <c r="I11" i="1" l="1"/>
  <c r="D31" i="1" s="1"/>
  <c r="D33" i="1" s="1"/>
  <c r="D58" i="4"/>
  <c r="D59" i="4" s="1"/>
</calcChain>
</file>

<file path=xl/sharedStrings.xml><?xml version="1.0" encoding="utf-8"?>
<sst xmlns="http://schemas.openxmlformats.org/spreadsheetml/2006/main" count="712" uniqueCount="131">
  <si>
    <t>องค์ประกอบที่ 1  :  ผลสัมฤทธิ์ของงาน  (ร้อยละ 60)</t>
  </si>
  <si>
    <t>(1) กิจกรรม</t>
  </si>
  <si>
    <t>(2) ระดับผลการประเมิน</t>
  </si>
  <si>
    <t>(3) น้ำหนัก</t>
  </si>
  <si>
    <t>ส่วนงานมอบหมาย  **</t>
  </si>
  <si>
    <t xml:space="preserve">1. ภาระงานสอน  </t>
  </si>
  <si>
    <t>ไม่น้อยกว่า 20</t>
  </si>
  <si>
    <t xml:space="preserve">2. ภาระงานวิจัยและงานวิชาการอื่น  </t>
  </si>
  <si>
    <t>ไม่น้อยกว่า 10</t>
  </si>
  <si>
    <t>ไม่เกิน 10</t>
  </si>
  <si>
    <t>(ก)</t>
  </si>
  <si>
    <t>(4) คะแนน
(2x3)</t>
  </si>
  <si>
    <t>(5)</t>
  </si>
  <si>
    <t xml:space="preserve">3. ภาระงานบริการวิชาการ  งานพัฒนานักศึกษา 
และงานทำนุบำรุงศิลปวัฒนธรรม  </t>
  </si>
  <si>
    <t>มาตรฐาน
กลาง *</t>
  </si>
  <si>
    <t xml:space="preserve">4. ภาระงานอื่น ๆ  ที่สอดคล้องกับพันธกิจของ
มหาวิทยาลัย  </t>
  </si>
  <si>
    <r>
      <t xml:space="preserve">        </t>
    </r>
    <r>
      <rPr>
        <b/>
        <sz val="16"/>
        <color theme="1"/>
        <rFont val="Angsana New"/>
        <family val="1"/>
      </rPr>
      <t xml:space="preserve"> สรุปคะแนนผลสัมฤทธิ์ของงาน </t>
    </r>
    <r>
      <rPr>
        <sz val="16"/>
        <color theme="1"/>
        <rFont val="Angsana New"/>
        <family val="1"/>
      </rPr>
      <t xml:space="preserve">      =</t>
    </r>
  </si>
  <si>
    <t xml:space="preserve">ผลรวม  </t>
  </si>
  <si>
    <r>
      <rPr>
        <b/>
        <sz val="16"/>
        <color theme="1"/>
        <rFont val="Angsana New"/>
        <family val="1"/>
      </rPr>
      <t>*</t>
    </r>
    <r>
      <rPr>
        <sz val="16"/>
        <color theme="1"/>
        <rFont val="Angsana New"/>
        <family val="1"/>
      </rPr>
      <t xml:space="preserve"> น้ำหนักมาตรฐานกลางที่เหลืออีก 10 สามารถไปเพิ่มตามข้อ 1-3 ได้ตามความเหมาะสมโดยต้องสอดคล้องกับ TOR</t>
    </r>
  </si>
  <si>
    <r>
      <rPr>
        <b/>
        <sz val="16"/>
        <color theme="1"/>
        <rFont val="Angsana New"/>
        <family val="1"/>
      </rPr>
      <t>**</t>
    </r>
    <r>
      <rPr>
        <sz val="16"/>
        <color theme="1"/>
        <rFont val="Angsana New"/>
        <family val="1"/>
      </rPr>
      <t xml:space="preserve"> น้ำหนักที่ส่วนงานมอบหมายจะต้องสอดคล้องกับภาระงานขั้นต่ำตามที่มหาวิทยาลัยกำหนด</t>
    </r>
  </si>
  <si>
    <t>องค์ประกอบที่ 2  : คุณลักษณะส่วนบุคคล  (ร้อยละ 40)</t>
  </si>
  <si>
    <t>(1) พฤติกรรม/คุณลักษณะส่วนบุคคล</t>
  </si>
  <si>
    <t>(4)</t>
  </si>
  <si>
    <r>
      <t xml:space="preserve">        </t>
    </r>
    <r>
      <rPr>
        <b/>
        <sz val="16"/>
        <color theme="1"/>
        <rFont val="Angsana New"/>
        <family val="1"/>
      </rPr>
      <t xml:space="preserve"> สรุปคะแนนผลสัมฤทธิ์ของงาน </t>
    </r>
    <r>
      <rPr>
        <sz val="16"/>
        <color theme="1"/>
        <rFont val="Angsana New"/>
        <family val="1"/>
      </rPr>
      <t xml:space="preserve">  =</t>
    </r>
  </si>
  <si>
    <t>(ข)</t>
  </si>
  <si>
    <t>1. ความมุ่งมั่นและเอาใจใส่ในการทำงาน</t>
  </si>
  <si>
    <t xml:space="preserve">2. ความรับผิดชอบ  การรักษาระเบียบวินัยและ      ตรงต่อเวลา  </t>
  </si>
  <si>
    <t xml:space="preserve">3. มีคุณธรรมและจริยธรรม  </t>
  </si>
  <si>
    <t xml:space="preserve">4. มนุษยสัมพันธ์การทำงานร่วมกับผู้อื่น  </t>
  </si>
  <si>
    <t>องค์ประกอบที่  3  :  สรุปผลการประเมิน</t>
  </si>
  <si>
    <t>องค์ประกอบการประเมิน</t>
  </si>
  <si>
    <t>คะแนน</t>
  </si>
  <si>
    <t>(ร้อยละ)</t>
  </si>
  <si>
    <t>รวม [ (ก) + (ข) ]</t>
  </si>
  <si>
    <r>
      <t xml:space="preserve">องค์ประกอบที่ 1 :  ผลสัมฤทธิ์ของงาน </t>
    </r>
    <r>
      <rPr>
        <b/>
        <sz val="16"/>
        <color theme="1"/>
        <rFont val="Angsana New"/>
        <family val="1"/>
      </rPr>
      <t>(ก)</t>
    </r>
  </si>
  <si>
    <r>
      <t xml:space="preserve">องค์ประกอบที่ 2 :  คุณลักษณะส่วนบุคคล </t>
    </r>
    <r>
      <rPr>
        <b/>
        <sz val="16"/>
        <color theme="1"/>
        <rFont val="Angsana New"/>
        <family val="1"/>
      </rPr>
      <t>(ข)</t>
    </r>
  </si>
  <si>
    <t>CHECK ERROR</t>
  </si>
  <si>
    <t>สายวิชาการ  (คณาจารย์)</t>
  </si>
  <si>
    <t>ปท.1</t>
  </si>
  <si>
    <t>ปท.2</t>
  </si>
  <si>
    <t>สายวิชาการ  (นักวิจัย)</t>
  </si>
  <si>
    <t xml:space="preserve">2. ภาระงานวิชาการอื่น  </t>
  </si>
  <si>
    <t>3. ภาระงานบริการวิชาการ</t>
  </si>
  <si>
    <t xml:space="preserve">4. งานทำนุบำรุงศิลปวัฒนธรรม  </t>
  </si>
  <si>
    <t xml:space="preserve">5. ภาระงานอื่น ๆ  </t>
  </si>
  <si>
    <t>1. ภาระงานวิจัย (ให้พิจารณางบประมาณ จำนวนโครงการ หัวหน้าโครงการ การตีพิมพ์)</t>
  </si>
  <si>
    <r>
      <t xml:space="preserve">* </t>
    </r>
    <r>
      <rPr>
        <sz val="16"/>
        <color theme="1"/>
        <rFont val="Angsana New"/>
        <family val="1"/>
      </rPr>
      <t>น้ำหนักการประเมินที่ส่วนงานมอบหมายจะต้องสอดคล้องกับภาระงานขั้นต่ำตามที่มหาวิทยาลัยกำหนด</t>
    </r>
  </si>
  <si>
    <t>สายปฏิบัติการ  (กลุ่มปฏิบัติการ  กลุ่มวิชาชีพ  และกลุ่มบริการ)</t>
  </si>
  <si>
    <t>ปท.3</t>
  </si>
  <si>
    <t xml:space="preserve">2. งานที่ได้รับมอบหมายอื่น ๆ  </t>
  </si>
  <si>
    <t>1. งานประจำ (งานตามมาตรฐานกำหนด-ตำแหน่ง)</t>
  </si>
  <si>
    <t>สายวิชาการ  (สายบริหารวิชาการ)</t>
  </si>
  <si>
    <t>ปจ.1</t>
  </si>
  <si>
    <t>1. ภาระงานบริหาร</t>
  </si>
  <si>
    <t xml:space="preserve">2. ภาระงานสอน  </t>
  </si>
  <si>
    <t xml:space="preserve">3. ภาระงานวิจัยและงานวิชาการอื่น  </t>
  </si>
  <si>
    <t>4. ภาระงานบริการวิชาการ  งานพัฒนานักศึกษา  และงานทำนุบำรุงศิลปวัฒนธรรม</t>
  </si>
  <si>
    <t>5. ภาระงานอื่น ๆ  ที่สอดคล้องกับพันธกิจของมหาวิทยาลัย  และประกาศ ก.พ.อ.  เรื่อง  หลักเกณฑ์และวิธีการพิจารณาแต่งตั้งบุคคลให้ดำรงตำแหน่ง ผู้ช่วยศาสตราจารย์                        รองศาสตราจารย์  และศาสตราจารย์</t>
  </si>
  <si>
    <t>องค์ประกอบที่ 1  :  ผลสัมฤทธิ์ของงาน  (ร้อยละ 70)</t>
  </si>
  <si>
    <t>องค์ประกอบที่ 2  : พฤติกรรมการปฏิบัติงาน  (ร้อยละ 30)</t>
  </si>
  <si>
    <t>(ระดับ 1-5) *</t>
  </si>
  <si>
    <t>ระดับสมรรถนะความคาดหวัง</t>
  </si>
  <si>
    <t>ก. สมรรถนะหลัก</t>
  </si>
  <si>
    <t>ข. สมรรถนะประจำกลุ่มงาน</t>
  </si>
  <si>
    <t>ค. สมรรถนะทางการบริหาร</t>
  </si>
  <si>
    <t xml:space="preserve">   1. การมุ่งผลสัมฤทธิ์</t>
  </si>
  <si>
    <t xml:space="preserve">   2. บริการที่ดี</t>
  </si>
  <si>
    <t xml:space="preserve">   3. การสั่งสมความเชี่ยวชาญในงานอาชีพ</t>
  </si>
  <si>
    <t xml:space="preserve">   4. การยึดมั่นในความถูกต้องชอบธรรม และจริยธรรม</t>
  </si>
  <si>
    <t xml:space="preserve">   5. การทำงานเป็นทีม</t>
  </si>
  <si>
    <t xml:space="preserve">   1. การคิดวิเคราะห์</t>
  </si>
  <si>
    <t xml:space="preserve">   2. การตรวจสอบความถูกต้องตามกระบวนงาน</t>
  </si>
  <si>
    <t xml:space="preserve">   3. การสืบเสาะหาข้อมูล</t>
  </si>
  <si>
    <t xml:space="preserve">   ให้ส่วนงานเลือกสมรรถนะประจำกลุ่มงานเพิ่มอีก 1 หัวข้อ</t>
  </si>
  <si>
    <t xml:space="preserve">   4. การดำเนินการเชิงรุก</t>
  </si>
  <si>
    <t xml:space="preserve">   5. การมองภาพองค์รวม</t>
  </si>
  <si>
    <t xml:space="preserve">   1. สภาวะผู้นำ</t>
  </si>
  <si>
    <t xml:space="preserve">   2. วิสัยทัศน์</t>
  </si>
  <si>
    <t xml:space="preserve">   3. การวางกลยุทธ์ภาครัฐ</t>
  </si>
  <si>
    <t xml:space="preserve">   4. ศักยภาพเพื่อนำการปรับเปลี่ยน</t>
  </si>
  <si>
    <t xml:space="preserve">   5. การควบคุมตนเอง</t>
  </si>
  <si>
    <t xml:space="preserve">   6. การสอนงานและการมอบหมายงาน</t>
  </si>
  <si>
    <t>ระดับสมรรถนะที่แสดงออก</t>
  </si>
  <si>
    <r>
      <rPr>
        <b/>
        <sz val="16"/>
        <color theme="1"/>
        <rFont val="Angsana New"/>
        <family val="1"/>
      </rPr>
      <t>*</t>
    </r>
    <r>
      <rPr>
        <sz val="16"/>
        <color theme="1"/>
        <rFont val="Angsana New"/>
        <family val="1"/>
      </rPr>
      <t xml:space="preserve"> ระดับสมรรถนะความคาดหวังตามเกณฑ์ที่มหาวิทยาลัยกำหนด</t>
    </r>
  </si>
  <si>
    <t>จำนวนสมรรถนะสูงกว่าหรือเท่ากับระดับสมรรถนะที่คาดหวัง      x</t>
  </si>
  <si>
    <t>จำนวนสมรรถนะต่ำกว่าระดับสมรรถนะที่คาดหวัง  1 ระดับ           x</t>
  </si>
  <si>
    <t>จำนวนสมรรถนะต่ำกว่าระดับสมรรถนะที่คาดหวัง  2 ระดับ           x</t>
  </si>
  <si>
    <t>จำนวนสมรรถนะต่ำกว่าระดับสมรรถนะที่คาดหวัง  3 ระดับ           x</t>
  </si>
  <si>
    <t>หลักเกณฑ์การประเมิน</t>
  </si>
  <si>
    <t>การประเมิน</t>
  </si>
  <si>
    <t>จำนวน</t>
  </si>
  <si>
    <t>สมรรถนะ</t>
  </si>
  <si>
    <t>คูณ</t>
  </si>
  <si>
    <t>ด้วย</t>
  </si>
  <si>
    <t>ผลรวมคะแนน</t>
  </si>
  <si>
    <t xml:space="preserve">                           </t>
  </si>
  <si>
    <t xml:space="preserve">                                                         </t>
  </si>
  <si>
    <t xml:space="preserve">                                สรุปคะแนนส่วนพฤติกรรม (สมรรถนะ)   =</t>
  </si>
  <si>
    <t>รวมจำนวนสมรรถนะ</t>
  </si>
  <si>
    <t>คำนวณ</t>
  </si>
  <si>
    <t>*** กรอกข้อมูลเฉพาะหัวข้อที่มีสี                   เท่านั้น ***</t>
  </si>
  <si>
    <t>สายวิชาการ (คณาจารย์)</t>
  </si>
  <si>
    <t>ปจ.2</t>
  </si>
  <si>
    <t xml:space="preserve">3. ภาระงานบริการวิชาการ  งานพัฒนานักศึกษา  และงานทำนุบำรุงศิลปวัฒนธรรม  </t>
  </si>
  <si>
    <t>มาตรฐาน 
กลาง*</t>
  </si>
  <si>
    <t>ไม่น้อยกว่า 30</t>
  </si>
  <si>
    <t>ผลรวม</t>
  </si>
  <si>
    <t>4. ภาระงานอื่น ๆ  ที่สอดคล้องกับพันธกิจของมหาวิทยาลัย  และประกาศ ก.พ.อ.  เรื่อง  หลักเกณฑ์และวิธีการพิจารณาแต่งตั้งบุคคลให้ดำรงตำแหน่ง ผู้ช่วยศาสตราจารย์                     รองศาสตราจารย์  และศาสตราจารย์</t>
  </si>
  <si>
    <t>ปจ.3</t>
  </si>
  <si>
    <t>1. ภาระงานวิจัย  (ให้พิจารณางบประมาณ 
จำนวนโครงการ หัวหน้าโครงการ การตีพิมพ์)</t>
  </si>
  <si>
    <t>มาตรฐาน 
กลาง</t>
  </si>
  <si>
    <t>ส่วนงานมอบหมาย  *</t>
  </si>
  <si>
    <r>
      <rPr>
        <b/>
        <sz val="16"/>
        <color theme="1"/>
        <rFont val="Angsana New"/>
        <family val="1"/>
      </rPr>
      <t>*</t>
    </r>
    <r>
      <rPr>
        <sz val="16"/>
        <color theme="1"/>
        <rFont val="Angsana New"/>
        <family val="1"/>
      </rPr>
      <t xml:space="preserve"> น้ำหนักที่ส่วนงานมอบหมายจะต้องสอดคล้องกับภาระงานขั้นต่ำตามที่มหาวิทยาลัยกำหนด</t>
    </r>
  </si>
  <si>
    <t>สายปฏิบัติการ  (กลุ่มบริหารจัดการระดับสูง)</t>
  </si>
  <si>
    <t>ปจ.4</t>
  </si>
  <si>
    <t>1. งานบริหารจัดการ</t>
  </si>
  <si>
    <t xml:space="preserve">2. งานเชิงพัฒนา  </t>
  </si>
  <si>
    <t>3. การกำหนดยุทธศาสตร์ขององค์กร</t>
  </si>
  <si>
    <t>สายปฏิบัติการ  (กลุ่มบริหารจัดการระดับกลาง)</t>
  </si>
  <si>
    <t>ปจ.5</t>
  </si>
  <si>
    <t>3. งานประจำและงานพิเศษอื่น ๆ</t>
  </si>
  <si>
    <t>สายปฏิบัติการ  (กลุ่มบริหารจัดการระดับต้น)</t>
  </si>
  <si>
    <t>ปจ.6</t>
  </si>
  <si>
    <t xml:space="preserve">2. งานประจำ </t>
  </si>
  <si>
    <t xml:space="preserve">3. งานเชิงพัฒนา  </t>
  </si>
  <si>
    <t>4. งานพิเศษอื่น ๆ</t>
  </si>
  <si>
    <t>สายปฏิบัติการ  (กลุ่มปฏิบัติการและวิชาชีพ)</t>
  </si>
  <si>
    <t>ปจ.7</t>
  </si>
  <si>
    <t>3. งานเชิงพัฒนา</t>
  </si>
  <si>
    <t>สายปฏิบัติการ  (กลุ่มบริการ)</t>
  </si>
  <si>
    <t>ปจ.8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</si>
</sst>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sz val="14"/>
      <color theme="1"/>
      <name val="TH NiramitIT๙"/>
    </font>
    <font>
      <b/>
      <sz val="14"/>
      <color theme="1"/>
      <name val="TH NiramitIT๙"/>
    </font>
    <font>
      <b/>
      <sz val="16"/>
      <color rgb="FF00B050"/>
      <name val="Angsana New"/>
      <family val="1"/>
    </font>
    <font>
      <sz val="16"/>
      <color rgb="FF00B05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4" fillId="0" borderId="6" xfId="0" applyFont="1" applyBorder="1" applyAlignment="1">
      <alignment horizontal="left" vertical="center" wrapText="1" indent="15"/>
    </xf>
    <xf numFmtId="0" fontId="4" fillId="0" borderId="0" xfId="0" applyFont="1" applyBorder="1" applyAlignment="1">
      <alignment vertical="center" wrapText="1"/>
    </xf>
    <xf numFmtId="0" fontId="1" fillId="2" borderId="1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10</xdr:row>
      <xdr:rowOff>57150</xdr:rowOff>
    </xdr:from>
    <xdr:to>
      <xdr:col>7</xdr:col>
      <xdr:colOff>739140</xdr:colOff>
      <xdr:row>11</xdr:row>
      <xdr:rowOff>95885</xdr:rowOff>
    </xdr:to>
    <xdr:sp macro="" textlink="">
      <xdr:nvSpPr>
        <xdr:cNvPr id="14" name="กล่องข้อความ 2"/>
        <xdr:cNvSpPr txBox="1">
          <a:spLocks noChangeArrowheads="1"/>
        </xdr:cNvSpPr>
      </xdr:nvSpPr>
      <xdr:spPr bwMode="auto">
        <a:xfrm>
          <a:off x="5943600" y="3600450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6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0</a:t>
          </a:r>
        </a:p>
      </xdr:txBody>
    </xdr:sp>
    <xdr:clientData/>
  </xdr:twoCellAnchor>
  <xdr:twoCellAnchor>
    <xdr:from>
      <xdr:col>10</xdr:col>
      <xdr:colOff>221615</xdr:colOff>
      <xdr:row>52</xdr:row>
      <xdr:rowOff>85725</xdr:rowOff>
    </xdr:from>
    <xdr:to>
      <xdr:col>11</xdr:col>
      <xdr:colOff>647700</xdr:colOff>
      <xdr:row>52</xdr:row>
      <xdr:rowOff>85725</xdr:rowOff>
    </xdr:to>
    <xdr:cxnSp macro="">
      <xdr:nvCxnSpPr>
        <xdr:cNvPr id="15" name="ตัวเชื่อมต่อตรง 14"/>
        <xdr:cNvCxnSpPr/>
      </xdr:nvCxnSpPr>
      <xdr:spPr>
        <a:xfrm>
          <a:off x="4403090" y="8115300"/>
          <a:ext cx="11118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285749</xdr:colOff>
      <xdr:row>10</xdr:row>
      <xdr:rowOff>209549</xdr:rowOff>
    </xdr:from>
    <xdr:to>
      <xdr:col>7</xdr:col>
      <xdr:colOff>295274</xdr:colOff>
      <xdr:row>11</xdr:row>
      <xdr:rowOff>266699</xdr:rowOff>
    </xdr:to>
    <xdr:sp macro="" textlink="">
      <xdr:nvSpPr>
        <xdr:cNvPr id="16" name="กล่องข้อความ 2"/>
        <xdr:cNvSpPr txBox="1">
          <a:spLocks noChangeArrowheads="1"/>
        </xdr:cNvSpPr>
      </xdr:nvSpPr>
      <xdr:spPr bwMode="auto">
        <a:xfrm>
          <a:off x="4638674" y="3752849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5</xdr:col>
      <xdr:colOff>342900</xdr:colOff>
      <xdr:row>10</xdr:row>
      <xdr:rowOff>66675</xdr:rowOff>
    </xdr:from>
    <xdr:to>
      <xdr:col>7</xdr:col>
      <xdr:colOff>219076</xdr:colOff>
      <xdr:row>11</xdr:row>
      <xdr:rowOff>240030</xdr:rowOff>
    </xdr:to>
    <xdr:sp macro="" textlink="">
      <xdr:nvSpPr>
        <xdr:cNvPr id="17" name="วงเล็บเหลี่ยมคู่ 16"/>
        <xdr:cNvSpPr/>
      </xdr:nvSpPr>
      <xdr:spPr>
        <a:xfrm>
          <a:off x="4695825" y="3609975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342901</xdr:colOff>
      <xdr:row>9</xdr:row>
      <xdr:rowOff>238125</xdr:rowOff>
    </xdr:from>
    <xdr:to>
      <xdr:col>7</xdr:col>
      <xdr:colOff>247651</xdr:colOff>
      <xdr:row>11</xdr:row>
      <xdr:rowOff>0</xdr:rowOff>
    </xdr:to>
    <xdr:sp macro="" textlink="">
      <xdr:nvSpPr>
        <xdr:cNvPr id="18" name="กล่องข้อความ 2"/>
        <xdr:cNvSpPr txBox="1">
          <a:spLocks noChangeArrowheads="1"/>
        </xdr:cNvSpPr>
      </xdr:nvSpPr>
      <xdr:spPr bwMode="auto">
        <a:xfrm>
          <a:off x="4695826" y="3486150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(5)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57150</xdr:colOff>
      <xdr:row>10</xdr:row>
      <xdr:rowOff>285750</xdr:rowOff>
    </xdr:from>
    <xdr:to>
      <xdr:col>7</xdr:col>
      <xdr:colOff>85725</xdr:colOff>
      <xdr:row>10</xdr:row>
      <xdr:rowOff>285750</xdr:rowOff>
    </xdr:to>
    <xdr:cxnSp macro="">
      <xdr:nvCxnSpPr>
        <xdr:cNvPr id="20" name="ตัวเชื่อมต่อตรง 19"/>
        <xdr:cNvCxnSpPr/>
      </xdr:nvCxnSpPr>
      <xdr:spPr>
        <a:xfrm>
          <a:off x="4838700" y="3829050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24</xdr:row>
      <xdr:rowOff>57150</xdr:rowOff>
    </xdr:from>
    <xdr:to>
      <xdr:col>7</xdr:col>
      <xdr:colOff>62865</xdr:colOff>
      <xdr:row>25</xdr:row>
      <xdr:rowOff>95885</xdr:rowOff>
    </xdr:to>
    <xdr:sp macro="" textlink="">
      <xdr:nvSpPr>
        <xdr:cNvPr id="21" name="กล่องข้อความ 2"/>
        <xdr:cNvSpPr txBox="1">
          <a:spLocks noChangeArrowheads="1"/>
        </xdr:cNvSpPr>
      </xdr:nvSpPr>
      <xdr:spPr bwMode="auto">
        <a:xfrm>
          <a:off x="5267325" y="8496300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40</a:t>
          </a:r>
        </a:p>
      </xdr:txBody>
    </xdr:sp>
    <xdr:clientData/>
  </xdr:twoCellAnchor>
  <xdr:twoCellAnchor>
    <xdr:from>
      <xdr:col>4</xdr:col>
      <xdr:colOff>76199</xdr:colOff>
      <xdr:row>24</xdr:row>
      <xdr:rowOff>209549</xdr:rowOff>
    </xdr:from>
    <xdr:to>
      <xdr:col>6</xdr:col>
      <xdr:colOff>619124</xdr:colOff>
      <xdr:row>25</xdr:row>
      <xdr:rowOff>266699</xdr:rowOff>
    </xdr:to>
    <xdr:sp macro="" textlink="">
      <xdr:nvSpPr>
        <xdr:cNvPr id="22" name="กล่องข้อความ 2"/>
        <xdr:cNvSpPr txBox="1">
          <a:spLocks noChangeArrowheads="1"/>
        </xdr:cNvSpPr>
      </xdr:nvSpPr>
      <xdr:spPr bwMode="auto">
        <a:xfrm>
          <a:off x="4000499" y="8648699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4</xdr:col>
      <xdr:colOff>133350</xdr:colOff>
      <xdr:row>24</xdr:row>
      <xdr:rowOff>66675</xdr:rowOff>
    </xdr:from>
    <xdr:to>
      <xdr:col>6</xdr:col>
      <xdr:colOff>542926</xdr:colOff>
      <xdr:row>25</xdr:row>
      <xdr:rowOff>240030</xdr:rowOff>
    </xdr:to>
    <xdr:sp macro="" textlink="">
      <xdr:nvSpPr>
        <xdr:cNvPr id="23" name="วงเล็บเหลี่ยมคู่ 22"/>
        <xdr:cNvSpPr/>
      </xdr:nvSpPr>
      <xdr:spPr>
        <a:xfrm>
          <a:off x="4057650" y="8505825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133351</xdr:colOff>
      <xdr:row>23</xdr:row>
      <xdr:rowOff>238125</xdr:rowOff>
    </xdr:from>
    <xdr:to>
      <xdr:col>6</xdr:col>
      <xdr:colOff>571501</xdr:colOff>
      <xdr:row>25</xdr:row>
      <xdr:rowOff>0</xdr:rowOff>
    </xdr:to>
    <xdr:sp macro="" textlink="">
      <xdr:nvSpPr>
        <xdr:cNvPr id="24" name="กล่องข้อความ 2"/>
        <xdr:cNvSpPr txBox="1">
          <a:spLocks noChangeArrowheads="1"/>
        </xdr:cNvSpPr>
      </xdr:nvSpPr>
      <xdr:spPr bwMode="auto">
        <a:xfrm>
          <a:off x="4057651" y="8382000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4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276225</xdr:colOff>
      <xdr:row>24</xdr:row>
      <xdr:rowOff>285750</xdr:rowOff>
    </xdr:from>
    <xdr:to>
      <xdr:col>6</xdr:col>
      <xdr:colOff>409575</xdr:colOff>
      <xdr:row>24</xdr:row>
      <xdr:rowOff>285750</xdr:rowOff>
    </xdr:to>
    <xdr:cxnSp macro="">
      <xdr:nvCxnSpPr>
        <xdr:cNvPr id="25" name="ตัวเชื่อมต่อตรง 24"/>
        <xdr:cNvCxnSpPr/>
      </xdr:nvCxnSpPr>
      <xdr:spPr>
        <a:xfrm>
          <a:off x="4200525" y="8724900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1</xdr:row>
      <xdr:rowOff>19050</xdr:rowOff>
    </xdr:from>
    <xdr:to>
      <xdr:col>5</xdr:col>
      <xdr:colOff>276225</xdr:colOff>
      <xdr:row>1</xdr:row>
      <xdr:rowOff>285750</xdr:rowOff>
    </xdr:to>
    <xdr:sp macro="" textlink="">
      <xdr:nvSpPr>
        <xdr:cNvPr id="2" name="แผนผังลำดับงาน: กระบวนการ 1"/>
        <xdr:cNvSpPr/>
      </xdr:nvSpPr>
      <xdr:spPr>
        <a:xfrm>
          <a:off x="4248150" y="314325"/>
          <a:ext cx="381000" cy="266700"/>
        </a:xfrm>
        <a:prstGeom prst="flowChartProcess">
          <a:avLst/>
        </a:prstGeom>
        <a:solidFill>
          <a:srgbClr val="00B0F0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9</xdr:row>
      <xdr:rowOff>57150</xdr:rowOff>
    </xdr:from>
    <xdr:to>
      <xdr:col>7</xdr:col>
      <xdr:colOff>739140</xdr:colOff>
      <xdr:row>10</xdr:row>
      <xdr:rowOff>95885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5943600" y="2714625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70</a:t>
          </a:r>
        </a:p>
      </xdr:txBody>
    </xdr:sp>
    <xdr:clientData/>
  </xdr:twoCellAnchor>
  <xdr:twoCellAnchor>
    <xdr:from>
      <xdr:col>10</xdr:col>
      <xdr:colOff>221615</xdr:colOff>
      <xdr:row>69</xdr:row>
      <xdr:rowOff>85725</xdr:rowOff>
    </xdr:from>
    <xdr:to>
      <xdr:col>11</xdr:col>
      <xdr:colOff>647700</xdr:colOff>
      <xdr:row>69</xdr:row>
      <xdr:rowOff>85725</xdr:rowOff>
    </xdr:to>
    <xdr:cxnSp macro="">
      <xdr:nvCxnSpPr>
        <xdr:cNvPr id="3" name="ตัวเชื่อมต่อตรง 2"/>
        <xdr:cNvCxnSpPr/>
      </xdr:nvCxnSpPr>
      <xdr:spPr>
        <a:xfrm>
          <a:off x="10937240" y="22821900"/>
          <a:ext cx="11118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285749</xdr:colOff>
      <xdr:row>9</xdr:row>
      <xdr:rowOff>209549</xdr:rowOff>
    </xdr:from>
    <xdr:to>
      <xdr:col>7</xdr:col>
      <xdr:colOff>295274</xdr:colOff>
      <xdr:row>10</xdr:row>
      <xdr:rowOff>266699</xdr:rowOff>
    </xdr:to>
    <xdr:sp macro="" textlink="">
      <xdr:nvSpPr>
        <xdr:cNvPr id="4" name="กล่องข้อความ 2"/>
        <xdr:cNvSpPr txBox="1">
          <a:spLocks noChangeArrowheads="1"/>
        </xdr:cNvSpPr>
      </xdr:nvSpPr>
      <xdr:spPr bwMode="auto">
        <a:xfrm>
          <a:off x="4638674" y="2867024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5</xdr:col>
      <xdr:colOff>342900</xdr:colOff>
      <xdr:row>9</xdr:row>
      <xdr:rowOff>66675</xdr:rowOff>
    </xdr:from>
    <xdr:to>
      <xdr:col>7</xdr:col>
      <xdr:colOff>219076</xdr:colOff>
      <xdr:row>10</xdr:row>
      <xdr:rowOff>240030</xdr:rowOff>
    </xdr:to>
    <xdr:sp macro="" textlink="">
      <xdr:nvSpPr>
        <xdr:cNvPr id="5" name="วงเล็บเหลี่ยมคู่ 4"/>
        <xdr:cNvSpPr/>
      </xdr:nvSpPr>
      <xdr:spPr>
        <a:xfrm>
          <a:off x="4695825" y="2724150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342901</xdr:colOff>
      <xdr:row>8</xdr:row>
      <xdr:rowOff>238125</xdr:rowOff>
    </xdr:from>
    <xdr:to>
      <xdr:col>7</xdr:col>
      <xdr:colOff>247651</xdr:colOff>
      <xdr:row>10</xdr:row>
      <xdr:rowOff>0</xdr:rowOff>
    </xdr:to>
    <xdr:sp macro="" textlink="">
      <xdr:nvSpPr>
        <xdr:cNvPr id="6" name="กล่องข้อความ 2"/>
        <xdr:cNvSpPr txBox="1">
          <a:spLocks noChangeArrowheads="1"/>
        </xdr:cNvSpPr>
      </xdr:nvSpPr>
      <xdr:spPr bwMode="auto">
        <a:xfrm>
          <a:off x="4695826" y="260032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(5)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7</xdr:col>
      <xdr:colOff>85725</xdr:colOff>
      <xdr:row>9</xdr:row>
      <xdr:rowOff>285750</xdr:rowOff>
    </xdr:to>
    <xdr:cxnSp macro="">
      <xdr:nvCxnSpPr>
        <xdr:cNvPr id="7" name="ตัวเชื่อมต่อตรง 6"/>
        <xdr:cNvCxnSpPr/>
      </xdr:nvCxnSpPr>
      <xdr:spPr>
        <a:xfrm>
          <a:off x="4838700" y="2943225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69</xdr:row>
      <xdr:rowOff>2540</xdr:rowOff>
    </xdr:from>
    <xdr:to>
      <xdr:col>8</xdr:col>
      <xdr:colOff>807720</xdr:colOff>
      <xdr:row>69</xdr:row>
      <xdr:rowOff>2540</xdr:rowOff>
    </xdr:to>
    <xdr:cxnSp macro="">
      <xdr:nvCxnSpPr>
        <xdr:cNvPr id="8" name="ตัวเชื่อมต่อตรง 7"/>
        <xdr:cNvCxnSpPr/>
      </xdr:nvCxnSpPr>
      <xdr:spPr>
        <a:xfrm>
          <a:off x="5143500" y="22738715"/>
          <a:ext cx="23698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40</xdr:row>
      <xdr:rowOff>114299</xdr:rowOff>
    </xdr:from>
    <xdr:to>
      <xdr:col>8</xdr:col>
      <xdr:colOff>54610</xdr:colOff>
      <xdr:row>41</xdr:row>
      <xdr:rowOff>133350</xdr:rowOff>
    </xdr:to>
    <xdr:sp macro="" textlink="">
      <xdr:nvSpPr>
        <xdr:cNvPr id="9" name="กล่องข้อความ 2"/>
        <xdr:cNvSpPr txBox="1">
          <a:spLocks noChangeArrowheads="1"/>
        </xdr:cNvSpPr>
      </xdr:nvSpPr>
      <xdr:spPr bwMode="auto">
        <a:xfrm>
          <a:off x="6248400" y="14287499"/>
          <a:ext cx="511810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3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0</a:t>
          </a:r>
        </a:p>
      </xdr:txBody>
    </xdr:sp>
    <xdr:clientData/>
  </xdr:twoCellAnchor>
  <xdr:twoCellAnchor>
    <xdr:from>
      <xdr:col>2</xdr:col>
      <xdr:colOff>266700</xdr:colOff>
      <xdr:row>40</xdr:row>
      <xdr:rowOff>59555</xdr:rowOff>
    </xdr:from>
    <xdr:to>
      <xdr:col>7</xdr:col>
      <xdr:colOff>523875</xdr:colOff>
      <xdr:row>41</xdr:row>
      <xdr:rowOff>245245</xdr:rowOff>
    </xdr:to>
    <xdr:sp macro="" textlink="">
      <xdr:nvSpPr>
        <xdr:cNvPr id="10" name="วงเล็บเหลี่ยมคู่ 9"/>
        <xdr:cNvSpPr/>
      </xdr:nvSpPr>
      <xdr:spPr>
        <a:xfrm>
          <a:off x="3333750" y="14232755"/>
          <a:ext cx="2933700" cy="4809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/>
        </a:p>
      </xdr:txBody>
    </xdr:sp>
    <xdr:clientData/>
  </xdr:twoCellAnchor>
  <xdr:twoCellAnchor>
    <xdr:from>
      <xdr:col>2</xdr:col>
      <xdr:colOff>247649</xdr:colOff>
      <xdr:row>40</xdr:row>
      <xdr:rowOff>228599</xdr:rowOff>
    </xdr:from>
    <xdr:to>
      <xdr:col>7</xdr:col>
      <xdr:colOff>504825</xdr:colOff>
      <xdr:row>41</xdr:row>
      <xdr:rowOff>285749</xdr:rowOff>
    </xdr:to>
    <xdr:sp macro="" textlink="">
      <xdr:nvSpPr>
        <xdr:cNvPr id="11" name="กล่องข้อความ 2"/>
        <xdr:cNvSpPr txBox="1">
          <a:spLocks noChangeArrowheads="1"/>
        </xdr:cNvSpPr>
      </xdr:nvSpPr>
      <xdr:spPr bwMode="auto">
        <a:xfrm>
          <a:off x="3314699" y="14401799"/>
          <a:ext cx="293370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จำนวนสมรรถนะที่ใช้ในการประเมิน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3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257177</xdr:colOff>
      <xdr:row>39</xdr:row>
      <xdr:rowOff>228600</xdr:rowOff>
    </xdr:from>
    <xdr:to>
      <xdr:col>6</xdr:col>
      <xdr:colOff>695327</xdr:colOff>
      <xdr:row>40</xdr:row>
      <xdr:rowOff>285750</xdr:rowOff>
    </xdr:to>
    <xdr:sp macro="" textlink="">
      <xdr:nvSpPr>
        <xdr:cNvPr id="12" name="กล่องข้อความ 2"/>
        <xdr:cNvSpPr txBox="1">
          <a:spLocks noChangeArrowheads="1"/>
        </xdr:cNvSpPr>
      </xdr:nvSpPr>
      <xdr:spPr bwMode="auto">
        <a:xfrm>
          <a:off x="4181477" y="1410652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2</xdr:col>
      <xdr:colOff>390525</xdr:colOff>
      <xdr:row>41</xdr:row>
      <xdr:rowOff>9525</xdr:rowOff>
    </xdr:from>
    <xdr:to>
      <xdr:col>7</xdr:col>
      <xdr:colOff>419100</xdr:colOff>
      <xdr:row>41</xdr:row>
      <xdr:rowOff>9525</xdr:rowOff>
    </xdr:to>
    <xdr:cxnSp macro="">
      <xdr:nvCxnSpPr>
        <xdr:cNvPr id="13" name="ตัวเชื่อมต่อตรง 12"/>
        <xdr:cNvCxnSpPr/>
      </xdr:nvCxnSpPr>
      <xdr:spPr>
        <a:xfrm>
          <a:off x="3457575" y="14478000"/>
          <a:ext cx="27051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1</xdr:row>
      <xdr:rowOff>19050</xdr:rowOff>
    </xdr:from>
    <xdr:to>
      <xdr:col>5</xdr:col>
      <xdr:colOff>276225</xdr:colOff>
      <xdr:row>1</xdr:row>
      <xdr:rowOff>285750</xdr:rowOff>
    </xdr:to>
    <xdr:sp macro="" textlink="">
      <xdr:nvSpPr>
        <xdr:cNvPr id="14" name="แผนผังลำดับงาน: กระบวนการ 13"/>
        <xdr:cNvSpPr/>
      </xdr:nvSpPr>
      <xdr:spPr>
        <a:xfrm>
          <a:off x="4248150" y="314325"/>
          <a:ext cx="381000" cy="266700"/>
        </a:xfrm>
        <a:prstGeom prst="flowChartProcess">
          <a:avLst/>
        </a:prstGeom>
        <a:solidFill>
          <a:srgbClr val="00B0F0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8</xdr:row>
      <xdr:rowOff>57150</xdr:rowOff>
    </xdr:from>
    <xdr:to>
      <xdr:col>7</xdr:col>
      <xdr:colOff>739140</xdr:colOff>
      <xdr:row>9</xdr:row>
      <xdr:rowOff>95885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5943600" y="3009900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70</a:t>
          </a:r>
        </a:p>
      </xdr:txBody>
    </xdr:sp>
    <xdr:clientData/>
  </xdr:twoCellAnchor>
  <xdr:twoCellAnchor>
    <xdr:from>
      <xdr:col>10</xdr:col>
      <xdr:colOff>221615</xdr:colOff>
      <xdr:row>68</xdr:row>
      <xdr:rowOff>85725</xdr:rowOff>
    </xdr:from>
    <xdr:to>
      <xdr:col>11</xdr:col>
      <xdr:colOff>647700</xdr:colOff>
      <xdr:row>68</xdr:row>
      <xdr:rowOff>85725</xdr:rowOff>
    </xdr:to>
    <xdr:cxnSp macro="">
      <xdr:nvCxnSpPr>
        <xdr:cNvPr id="3" name="ตัวเชื่อมต่อตรง 2"/>
        <xdr:cNvCxnSpPr/>
      </xdr:nvCxnSpPr>
      <xdr:spPr>
        <a:xfrm>
          <a:off x="10937240" y="21050250"/>
          <a:ext cx="11118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285749</xdr:colOff>
      <xdr:row>8</xdr:row>
      <xdr:rowOff>209549</xdr:rowOff>
    </xdr:from>
    <xdr:to>
      <xdr:col>7</xdr:col>
      <xdr:colOff>295274</xdr:colOff>
      <xdr:row>9</xdr:row>
      <xdr:rowOff>266699</xdr:rowOff>
    </xdr:to>
    <xdr:sp macro="" textlink="">
      <xdr:nvSpPr>
        <xdr:cNvPr id="4" name="กล่องข้อความ 2"/>
        <xdr:cNvSpPr txBox="1">
          <a:spLocks noChangeArrowheads="1"/>
        </xdr:cNvSpPr>
      </xdr:nvSpPr>
      <xdr:spPr bwMode="auto">
        <a:xfrm>
          <a:off x="4638674" y="3162299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5</xdr:col>
      <xdr:colOff>342900</xdr:colOff>
      <xdr:row>8</xdr:row>
      <xdr:rowOff>66675</xdr:rowOff>
    </xdr:from>
    <xdr:to>
      <xdr:col>7</xdr:col>
      <xdr:colOff>219076</xdr:colOff>
      <xdr:row>9</xdr:row>
      <xdr:rowOff>240030</xdr:rowOff>
    </xdr:to>
    <xdr:sp macro="" textlink="">
      <xdr:nvSpPr>
        <xdr:cNvPr id="5" name="วงเล็บเหลี่ยมคู่ 4"/>
        <xdr:cNvSpPr/>
      </xdr:nvSpPr>
      <xdr:spPr>
        <a:xfrm>
          <a:off x="4695825" y="3019425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342901</xdr:colOff>
      <xdr:row>7</xdr:row>
      <xdr:rowOff>238125</xdr:rowOff>
    </xdr:from>
    <xdr:to>
      <xdr:col>7</xdr:col>
      <xdr:colOff>247651</xdr:colOff>
      <xdr:row>9</xdr:row>
      <xdr:rowOff>0</xdr:rowOff>
    </xdr:to>
    <xdr:sp macro="" textlink="">
      <xdr:nvSpPr>
        <xdr:cNvPr id="6" name="กล่องข้อความ 2"/>
        <xdr:cNvSpPr txBox="1">
          <a:spLocks noChangeArrowheads="1"/>
        </xdr:cNvSpPr>
      </xdr:nvSpPr>
      <xdr:spPr bwMode="auto">
        <a:xfrm>
          <a:off x="4695826" y="2895600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(5)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57150</xdr:colOff>
      <xdr:row>8</xdr:row>
      <xdr:rowOff>285750</xdr:rowOff>
    </xdr:from>
    <xdr:to>
      <xdr:col>7</xdr:col>
      <xdr:colOff>85725</xdr:colOff>
      <xdr:row>8</xdr:row>
      <xdr:rowOff>285750</xdr:rowOff>
    </xdr:to>
    <xdr:cxnSp macro="">
      <xdr:nvCxnSpPr>
        <xdr:cNvPr id="7" name="ตัวเชื่อมต่อตรง 6"/>
        <xdr:cNvCxnSpPr/>
      </xdr:nvCxnSpPr>
      <xdr:spPr>
        <a:xfrm>
          <a:off x="4838700" y="3238500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68</xdr:row>
      <xdr:rowOff>2540</xdr:rowOff>
    </xdr:from>
    <xdr:to>
      <xdr:col>8</xdr:col>
      <xdr:colOff>807720</xdr:colOff>
      <xdr:row>68</xdr:row>
      <xdr:rowOff>2540</xdr:rowOff>
    </xdr:to>
    <xdr:cxnSp macro="">
      <xdr:nvCxnSpPr>
        <xdr:cNvPr id="8" name="ตัวเชื่อมต่อตรง 7"/>
        <xdr:cNvCxnSpPr/>
      </xdr:nvCxnSpPr>
      <xdr:spPr>
        <a:xfrm>
          <a:off x="5143500" y="20967065"/>
          <a:ext cx="23698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39</xdr:row>
      <xdr:rowOff>114299</xdr:rowOff>
    </xdr:from>
    <xdr:to>
      <xdr:col>8</xdr:col>
      <xdr:colOff>54610</xdr:colOff>
      <xdr:row>40</xdr:row>
      <xdr:rowOff>133350</xdr:rowOff>
    </xdr:to>
    <xdr:sp macro="" textlink="">
      <xdr:nvSpPr>
        <xdr:cNvPr id="9" name="กล่องข้อความ 2"/>
        <xdr:cNvSpPr txBox="1">
          <a:spLocks noChangeArrowheads="1"/>
        </xdr:cNvSpPr>
      </xdr:nvSpPr>
      <xdr:spPr bwMode="auto">
        <a:xfrm>
          <a:off x="6248400" y="12515849"/>
          <a:ext cx="511810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3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0</a:t>
          </a:r>
        </a:p>
      </xdr:txBody>
    </xdr:sp>
    <xdr:clientData/>
  </xdr:twoCellAnchor>
  <xdr:twoCellAnchor>
    <xdr:from>
      <xdr:col>2</xdr:col>
      <xdr:colOff>266700</xdr:colOff>
      <xdr:row>39</xdr:row>
      <xdr:rowOff>59555</xdr:rowOff>
    </xdr:from>
    <xdr:to>
      <xdr:col>7</xdr:col>
      <xdr:colOff>523875</xdr:colOff>
      <xdr:row>40</xdr:row>
      <xdr:rowOff>245245</xdr:rowOff>
    </xdr:to>
    <xdr:sp macro="" textlink="">
      <xdr:nvSpPr>
        <xdr:cNvPr id="10" name="วงเล็บเหลี่ยมคู่ 9"/>
        <xdr:cNvSpPr/>
      </xdr:nvSpPr>
      <xdr:spPr>
        <a:xfrm>
          <a:off x="3333750" y="12461105"/>
          <a:ext cx="2933700" cy="4809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/>
        </a:p>
      </xdr:txBody>
    </xdr:sp>
    <xdr:clientData/>
  </xdr:twoCellAnchor>
  <xdr:twoCellAnchor>
    <xdr:from>
      <xdr:col>2</xdr:col>
      <xdr:colOff>247649</xdr:colOff>
      <xdr:row>39</xdr:row>
      <xdr:rowOff>228599</xdr:rowOff>
    </xdr:from>
    <xdr:to>
      <xdr:col>7</xdr:col>
      <xdr:colOff>504825</xdr:colOff>
      <xdr:row>40</xdr:row>
      <xdr:rowOff>285749</xdr:rowOff>
    </xdr:to>
    <xdr:sp macro="" textlink="">
      <xdr:nvSpPr>
        <xdr:cNvPr id="11" name="กล่องข้อความ 2"/>
        <xdr:cNvSpPr txBox="1">
          <a:spLocks noChangeArrowheads="1"/>
        </xdr:cNvSpPr>
      </xdr:nvSpPr>
      <xdr:spPr bwMode="auto">
        <a:xfrm>
          <a:off x="3314699" y="12630149"/>
          <a:ext cx="293370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จำนวนสมรรถนะที่ใช้ในการประเมิน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3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257177</xdr:colOff>
      <xdr:row>38</xdr:row>
      <xdr:rowOff>228600</xdr:rowOff>
    </xdr:from>
    <xdr:to>
      <xdr:col>6</xdr:col>
      <xdr:colOff>695327</xdr:colOff>
      <xdr:row>39</xdr:row>
      <xdr:rowOff>285750</xdr:rowOff>
    </xdr:to>
    <xdr:sp macro="" textlink="">
      <xdr:nvSpPr>
        <xdr:cNvPr id="12" name="กล่องข้อความ 2"/>
        <xdr:cNvSpPr txBox="1">
          <a:spLocks noChangeArrowheads="1"/>
        </xdr:cNvSpPr>
      </xdr:nvSpPr>
      <xdr:spPr bwMode="auto">
        <a:xfrm>
          <a:off x="4181477" y="1233487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2</xdr:col>
      <xdr:colOff>390525</xdr:colOff>
      <xdr:row>40</xdr:row>
      <xdr:rowOff>9525</xdr:rowOff>
    </xdr:from>
    <xdr:to>
      <xdr:col>7</xdr:col>
      <xdr:colOff>419100</xdr:colOff>
      <xdr:row>40</xdr:row>
      <xdr:rowOff>9525</xdr:rowOff>
    </xdr:to>
    <xdr:cxnSp macro="">
      <xdr:nvCxnSpPr>
        <xdr:cNvPr id="13" name="ตัวเชื่อมต่อตรง 12"/>
        <xdr:cNvCxnSpPr/>
      </xdr:nvCxnSpPr>
      <xdr:spPr>
        <a:xfrm>
          <a:off x="3457575" y="12706350"/>
          <a:ext cx="27051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1</xdr:row>
      <xdr:rowOff>19050</xdr:rowOff>
    </xdr:from>
    <xdr:to>
      <xdr:col>5</xdr:col>
      <xdr:colOff>276225</xdr:colOff>
      <xdr:row>1</xdr:row>
      <xdr:rowOff>285750</xdr:rowOff>
    </xdr:to>
    <xdr:sp macro="" textlink="">
      <xdr:nvSpPr>
        <xdr:cNvPr id="14" name="แผนผังลำดับงาน: กระบวนการ 13"/>
        <xdr:cNvSpPr/>
      </xdr:nvSpPr>
      <xdr:spPr>
        <a:xfrm>
          <a:off x="4248150" y="314325"/>
          <a:ext cx="381000" cy="266700"/>
        </a:xfrm>
        <a:prstGeom prst="flowChartProcess">
          <a:avLst/>
        </a:prstGeom>
        <a:solidFill>
          <a:srgbClr val="00B0F0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11</xdr:row>
      <xdr:rowOff>57150</xdr:rowOff>
    </xdr:from>
    <xdr:to>
      <xdr:col>7</xdr:col>
      <xdr:colOff>739140</xdr:colOff>
      <xdr:row>12</xdr:row>
      <xdr:rowOff>95885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5943600" y="3686175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6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0</a:t>
          </a:r>
        </a:p>
      </xdr:txBody>
    </xdr:sp>
    <xdr:clientData/>
  </xdr:twoCellAnchor>
  <xdr:twoCellAnchor>
    <xdr:from>
      <xdr:col>10</xdr:col>
      <xdr:colOff>221615</xdr:colOff>
      <xdr:row>52</xdr:row>
      <xdr:rowOff>85725</xdr:rowOff>
    </xdr:from>
    <xdr:to>
      <xdr:col>11</xdr:col>
      <xdr:colOff>647700</xdr:colOff>
      <xdr:row>52</xdr:row>
      <xdr:rowOff>85725</xdr:rowOff>
    </xdr:to>
    <xdr:cxnSp macro="">
      <xdr:nvCxnSpPr>
        <xdr:cNvPr id="3" name="ตัวเชื่อมต่อตรง 2"/>
        <xdr:cNvCxnSpPr/>
      </xdr:nvCxnSpPr>
      <xdr:spPr>
        <a:xfrm>
          <a:off x="10432415" y="16583025"/>
          <a:ext cx="11118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285749</xdr:colOff>
      <xdr:row>11</xdr:row>
      <xdr:rowOff>209549</xdr:rowOff>
    </xdr:from>
    <xdr:to>
      <xdr:col>7</xdr:col>
      <xdr:colOff>295274</xdr:colOff>
      <xdr:row>12</xdr:row>
      <xdr:rowOff>266699</xdr:rowOff>
    </xdr:to>
    <xdr:sp macro="" textlink="">
      <xdr:nvSpPr>
        <xdr:cNvPr id="4" name="กล่องข้อความ 2"/>
        <xdr:cNvSpPr txBox="1">
          <a:spLocks noChangeArrowheads="1"/>
        </xdr:cNvSpPr>
      </xdr:nvSpPr>
      <xdr:spPr bwMode="auto">
        <a:xfrm>
          <a:off x="4638674" y="3838574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5</xdr:col>
      <xdr:colOff>342900</xdr:colOff>
      <xdr:row>11</xdr:row>
      <xdr:rowOff>66675</xdr:rowOff>
    </xdr:from>
    <xdr:to>
      <xdr:col>7</xdr:col>
      <xdr:colOff>219076</xdr:colOff>
      <xdr:row>12</xdr:row>
      <xdr:rowOff>240030</xdr:rowOff>
    </xdr:to>
    <xdr:sp macro="" textlink="">
      <xdr:nvSpPr>
        <xdr:cNvPr id="5" name="วงเล็บเหลี่ยมคู่ 4"/>
        <xdr:cNvSpPr/>
      </xdr:nvSpPr>
      <xdr:spPr>
        <a:xfrm>
          <a:off x="4695825" y="3695700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342901</xdr:colOff>
      <xdr:row>10</xdr:row>
      <xdr:rowOff>238125</xdr:rowOff>
    </xdr:from>
    <xdr:to>
      <xdr:col>7</xdr:col>
      <xdr:colOff>247651</xdr:colOff>
      <xdr:row>12</xdr:row>
      <xdr:rowOff>0</xdr:rowOff>
    </xdr:to>
    <xdr:sp macro="" textlink="">
      <xdr:nvSpPr>
        <xdr:cNvPr id="6" name="กล่องข้อความ 2"/>
        <xdr:cNvSpPr txBox="1">
          <a:spLocks noChangeArrowheads="1"/>
        </xdr:cNvSpPr>
      </xdr:nvSpPr>
      <xdr:spPr bwMode="auto">
        <a:xfrm>
          <a:off x="4695826" y="357187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(5)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57150</xdr:colOff>
      <xdr:row>11</xdr:row>
      <xdr:rowOff>285750</xdr:rowOff>
    </xdr:from>
    <xdr:to>
      <xdr:col>7</xdr:col>
      <xdr:colOff>85725</xdr:colOff>
      <xdr:row>11</xdr:row>
      <xdr:rowOff>285750</xdr:rowOff>
    </xdr:to>
    <xdr:cxnSp macro="">
      <xdr:nvCxnSpPr>
        <xdr:cNvPr id="7" name="ตัวเชื่อมต่อตรง 6"/>
        <xdr:cNvCxnSpPr/>
      </xdr:nvCxnSpPr>
      <xdr:spPr>
        <a:xfrm>
          <a:off x="4838700" y="3914775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24</xdr:row>
      <xdr:rowOff>57150</xdr:rowOff>
    </xdr:from>
    <xdr:to>
      <xdr:col>7</xdr:col>
      <xdr:colOff>62865</xdr:colOff>
      <xdr:row>25</xdr:row>
      <xdr:rowOff>95885</xdr:rowOff>
    </xdr:to>
    <xdr:sp macro="" textlink="">
      <xdr:nvSpPr>
        <xdr:cNvPr id="8" name="กล่องข้อความ 2"/>
        <xdr:cNvSpPr txBox="1">
          <a:spLocks noChangeArrowheads="1"/>
        </xdr:cNvSpPr>
      </xdr:nvSpPr>
      <xdr:spPr bwMode="auto">
        <a:xfrm>
          <a:off x="5267325" y="8201025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40</a:t>
          </a:r>
        </a:p>
      </xdr:txBody>
    </xdr:sp>
    <xdr:clientData/>
  </xdr:twoCellAnchor>
  <xdr:twoCellAnchor>
    <xdr:from>
      <xdr:col>4</xdr:col>
      <xdr:colOff>76199</xdr:colOff>
      <xdr:row>24</xdr:row>
      <xdr:rowOff>209549</xdr:rowOff>
    </xdr:from>
    <xdr:to>
      <xdr:col>6</xdr:col>
      <xdr:colOff>619124</xdr:colOff>
      <xdr:row>25</xdr:row>
      <xdr:rowOff>266699</xdr:rowOff>
    </xdr:to>
    <xdr:sp macro="" textlink="">
      <xdr:nvSpPr>
        <xdr:cNvPr id="9" name="กล่องข้อความ 2"/>
        <xdr:cNvSpPr txBox="1">
          <a:spLocks noChangeArrowheads="1"/>
        </xdr:cNvSpPr>
      </xdr:nvSpPr>
      <xdr:spPr bwMode="auto">
        <a:xfrm>
          <a:off x="4000499" y="8353424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4</xdr:col>
      <xdr:colOff>133350</xdr:colOff>
      <xdr:row>24</xdr:row>
      <xdr:rowOff>66675</xdr:rowOff>
    </xdr:from>
    <xdr:to>
      <xdr:col>6</xdr:col>
      <xdr:colOff>542926</xdr:colOff>
      <xdr:row>25</xdr:row>
      <xdr:rowOff>240030</xdr:rowOff>
    </xdr:to>
    <xdr:sp macro="" textlink="">
      <xdr:nvSpPr>
        <xdr:cNvPr id="10" name="วงเล็บเหลี่ยมคู่ 9"/>
        <xdr:cNvSpPr/>
      </xdr:nvSpPr>
      <xdr:spPr>
        <a:xfrm>
          <a:off x="4057650" y="8210550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133351</xdr:colOff>
      <xdr:row>23</xdr:row>
      <xdr:rowOff>238125</xdr:rowOff>
    </xdr:from>
    <xdr:to>
      <xdr:col>6</xdr:col>
      <xdr:colOff>571501</xdr:colOff>
      <xdr:row>25</xdr:row>
      <xdr:rowOff>0</xdr:rowOff>
    </xdr:to>
    <xdr:sp macro="" textlink="">
      <xdr:nvSpPr>
        <xdr:cNvPr id="11" name="กล่องข้อความ 2"/>
        <xdr:cNvSpPr txBox="1">
          <a:spLocks noChangeArrowheads="1"/>
        </xdr:cNvSpPr>
      </xdr:nvSpPr>
      <xdr:spPr bwMode="auto">
        <a:xfrm>
          <a:off x="4057651" y="808672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4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276225</xdr:colOff>
      <xdr:row>24</xdr:row>
      <xdr:rowOff>285750</xdr:rowOff>
    </xdr:from>
    <xdr:to>
      <xdr:col>6</xdr:col>
      <xdr:colOff>409575</xdr:colOff>
      <xdr:row>24</xdr:row>
      <xdr:rowOff>285750</xdr:rowOff>
    </xdr:to>
    <xdr:cxnSp macro="">
      <xdr:nvCxnSpPr>
        <xdr:cNvPr id="12" name="ตัวเชื่อมต่อตรง 11"/>
        <xdr:cNvCxnSpPr/>
      </xdr:nvCxnSpPr>
      <xdr:spPr>
        <a:xfrm>
          <a:off x="4200525" y="8429625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1</xdr:row>
      <xdr:rowOff>19050</xdr:rowOff>
    </xdr:from>
    <xdr:to>
      <xdr:col>5</xdr:col>
      <xdr:colOff>276225</xdr:colOff>
      <xdr:row>1</xdr:row>
      <xdr:rowOff>285750</xdr:rowOff>
    </xdr:to>
    <xdr:sp macro="" textlink="">
      <xdr:nvSpPr>
        <xdr:cNvPr id="13" name="แผนผังลำดับงาน: กระบวนการ 12"/>
        <xdr:cNvSpPr/>
      </xdr:nvSpPr>
      <xdr:spPr>
        <a:xfrm>
          <a:off x="4248150" y="314325"/>
          <a:ext cx="381000" cy="266700"/>
        </a:xfrm>
        <a:prstGeom prst="flowChartProcess">
          <a:avLst/>
        </a:prstGeom>
        <a:solidFill>
          <a:srgbClr val="00B0F0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8</xdr:row>
      <xdr:rowOff>57150</xdr:rowOff>
    </xdr:from>
    <xdr:to>
      <xdr:col>7</xdr:col>
      <xdr:colOff>739140</xdr:colOff>
      <xdr:row>9</xdr:row>
      <xdr:rowOff>95885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5943600" y="3686175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6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0</a:t>
          </a:r>
        </a:p>
      </xdr:txBody>
    </xdr:sp>
    <xdr:clientData/>
  </xdr:twoCellAnchor>
  <xdr:twoCellAnchor>
    <xdr:from>
      <xdr:col>10</xdr:col>
      <xdr:colOff>221615</xdr:colOff>
      <xdr:row>48</xdr:row>
      <xdr:rowOff>85725</xdr:rowOff>
    </xdr:from>
    <xdr:to>
      <xdr:col>11</xdr:col>
      <xdr:colOff>647700</xdr:colOff>
      <xdr:row>48</xdr:row>
      <xdr:rowOff>85725</xdr:rowOff>
    </xdr:to>
    <xdr:cxnSp macro="">
      <xdr:nvCxnSpPr>
        <xdr:cNvPr id="3" name="ตัวเชื่อมต่อตรง 2"/>
        <xdr:cNvCxnSpPr/>
      </xdr:nvCxnSpPr>
      <xdr:spPr>
        <a:xfrm>
          <a:off x="10432415" y="16287750"/>
          <a:ext cx="11118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285749</xdr:colOff>
      <xdr:row>8</xdr:row>
      <xdr:rowOff>209549</xdr:rowOff>
    </xdr:from>
    <xdr:to>
      <xdr:col>7</xdr:col>
      <xdr:colOff>295274</xdr:colOff>
      <xdr:row>9</xdr:row>
      <xdr:rowOff>266699</xdr:rowOff>
    </xdr:to>
    <xdr:sp macro="" textlink="">
      <xdr:nvSpPr>
        <xdr:cNvPr id="4" name="กล่องข้อความ 2"/>
        <xdr:cNvSpPr txBox="1">
          <a:spLocks noChangeArrowheads="1"/>
        </xdr:cNvSpPr>
      </xdr:nvSpPr>
      <xdr:spPr bwMode="auto">
        <a:xfrm>
          <a:off x="4638674" y="3838574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5</xdr:col>
      <xdr:colOff>342900</xdr:colOff>
      <xdr:row>8</xdr:row>
      <xdr:rowOff>66675</xdr:rowOff>
    </xdr:from>
    <xdr:to>
      <xdr:col>7</xdr:col>
      <xdr:colOff>219076</xdr:colOff>
      <xdr:row>9</xdr:row>
      <xdr:rowOff>240030</xdr:rowOff>
    </xdr:to>
    <xdr:sp macro="" textlink="">
      <xdr:nvSpPr>
        <xdr:cNvPr id="5" name="วงเล็บเหลี่ยมคู่ 4"/>
        <xdr:cNvSpPr/>
      </xdr:nvSpPr>
      <xdr:spPr>
        <a:xfrm>
          <a:off x="4695825" y="3695700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342901</xdr:colOff>
      <xdr:row>7</xdr:row>
      <xdr:rowOff>238125</xdr:rowOff>
    </xdr:from>
    <xdr:to>
      <xdr:col>7</xdr:col>
      <xdr:colOff>247651</xdr:colOff>
      <xdr:row>9</xdr:row>
      <xdr:rowOff>0</xdr:rowOff>
    </xdr:to>
    <xdr:sp macro="" textlink="">
      <xdr:nvSpPr>
        <xdr:cNvPr id="6" name="กล่องข้อความ 2"/>
        <xdr:cNvSpPr txBox="1">
          <a:spLocks noChangeArrowheads="1"/>
        </xdr:cNvSpPr>
      </xdr:nvSpPr>
      <xdr:spPr bwMode="auto">
        <a:xfrm>
          <a:off x="4695826" y="357187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(5)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57150</xdr:colOff>
      <xdr:row>8</xdr:row>
      <xdr:rowOff>285750</xdr:rowOff>
    </xdr:from>
    <xdr:to>
      <xdr:col>7</xdr:col>
      <xdr:colOff>85725</xdr:colOff>
      <xdr:row>8</xdr:row>
      <xdr:rowOff>285750</xdr:rowOff>
    </xdr:to>
    <xdr:cxnSp macro="">
      <xdr:nvCxnSpPr>
        <xdr:cNvPr id="7" name="ตัวเชื่อมต่อตรง 6"/>
        <xdr:cNvCxnSpPr/>
      </xdr:nvCxnSpPr>
      <xdr:spPr>
        <a:xfrm>
          <a:off x="4838700" y="3914775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20</xdr:row>
      <xdr:rowOff>57150</xdr:rowOff>
    </xdr:from>
    <xdr:to>
      <xdr:col>7</xdr:col>
      <xdr:colOff>62865</xdr:colOff>
      <xdr:row>21</xdr:row>
      <xdr:rowOff>95885</xdr:rowOff>
    </xdr:to>
    <xdr:sp macro="" textlink="">
      <xdr:nvSpPr>
        <xdr:cNvPr id="8" name="กล่องข้อความ 2"/>
        <xdr:cNvSpPr txBox="1">
          <a:spLocks noChangeArrowheads="1"/>
        </xdr:cNvSpPr>
      </xdr:nvSpPr>
      <xdr:spPr bwMode="auto">
        <a:xfrm>
          <a:off x="5267325" y="7905750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40</a:t>
          </a:r>
        </a:p>
      </xdr:txBody>
    </xdr:sp>
    <xdr:clientData/>
  </xdr:twoCellAnchor>
  <xdr:twoCellAnchor>
    <xdr:from>
      <xdr:col>4</xdr:col>
      <xdr:colOff>76199</xdr:colOff>
      <xdr:row>20</xdr:row>
      <xdr:rowOff>209549</xdr:rowOff>
    </xdr:from>
    <xdr:to>
      <xdr:col>6</xdr:col>
      <xdr:colOff>619124</xdr:colOff>
      <xdr:row>21</xdr:row>
      <xdr:rowOff>266699</xdr:rowOff>
    </xdr:to>
    <xdr:sp macro="" textlink="">
      <xdr:nvSpPr>
        <xdr:cNvPr id="9" name="กล่องข้อความ 2"/>
        <xdr:cNvSpPr txBox="1">
          <a:spLocks noChangeArrowheads="1"/>
        </xdr:cNvSpPr>
      </xdr:nvSpPr>
      <xdr:spPr bwMode="auto">
        <a:xfrm>
          <a:off x="4000499" y="8058149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4</xdr:col>
      <xdr:colOff>133350</xdr:colOff>
      <xdr:row>20</xdr:row>
      <xdr:rowOff>66675</xdr:rowOff>
    </xdr:from>
    <xdr:to>
      <xdr:col>6</xdr:col>
      <xdr:colOff>542926</xdr:colOff>
      <xdr:row>21</xdr:row>
      <xdr:rowOff>240030</xdr:rowOff>
    </xdr:to>
    <xdr:sp macro="" textlink="">
      <xdr:nvSpPr>
        <xdr:cNvPr id="10" name="วงเล็บเหลี่ยมคู่ 9"/>
        <xdr:cNvSpPr/>
      </xdr:nvSpPr>
      <xdr:spPr>
        <a:xfrm>
          <a:off x="4057650" y="7915275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133351</xdr:colOff>
      <xdr:row>19</xdr:row>
      <xdr:rowOff>238125</xdr:rowOff>
    </xdr:from>
    <xdr:to>
      <xdr:col>6</xdr:col>
      <xdr:colOff>571501</xdr:colOff>
      <xdr:row>21</xdr:row>
      <xdr:rowOff>0</xdr:rowOff>
    </xdr:to>
    <xdr:sp macro="" textlink="">
      <xdr:nvSpPr>
        <xdr:cNvPr id="11" name="กล่องข้อความ 2"/>
        <xdr:cNvSpPr txBox="1">
          <a:spLocks noChangeArrowheads="1"/>
        </xdr:cNvSpPr>
      </xdr:nvSpPr>
      <xdr:spPr bwMode="auto">
        <a:xfrm>
          <a:off x="4057651" y="7791450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4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276225</xdr:colOff>
      <xdr:row>20</xdr:row>
      <xdr:rowOff>285750</xdr:rowOff>
    </xdr:from>
    <xdr:to>
      <xdr:col>6</xdr:col>
      <xdr:colOff>409575</xdr:colOff>
      <xdr:row>20</xdr:row>
      <xdr:rowOff>285750</xdr:rowOff>
    </xdr:to>
    <xdr:cxnSp macro="">
      <xdr:nvCxnSpPr>
        <xdr:cNvPr id="12" name="ตัวเชื่อมต่อตรง 11"/>
        <xdr:cNvCxnSpPr/>
      </xdr:nvCxnSpPr>
      <xdr:spPr>
        <a:xfrm>
          <a:off x="4200525" y="8134350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1</xdr:row>
      <xdr:rowOff>19050</xdr:rowOff>
    </xdr:from>
    <xdr:to>
      <xdr:col>5</xdr:col>
      <xdr:colOff>276225</xdr:colOff>
      <xdr:row>1</xdr:row>
      <xdr:rowOff>285750</xdr:rowOff>
    </xdr:to>
    <xdr:sp macro="" textlink="">
      <xdr:nvSpPr>
        <xdr:cNvPr id="13" name="แผนผังลำดับงาน: กระบวนการ 12"/>
        <xdr:cNvSpPr/>
      </xdr:nvSpPr>
      <xdr:spPr>
        <a:xfrm>
          <a:off x="4248150" y="314325"/>
          <a:ext cx="381000" cy="266700"/>
        </a:xfrm>
        <a:prstGeom prst="flowChartProcess">
          <a:avLst/>
        </a:prstGeom>
        <a:solidFill>
          <a:srgbClr val="00B0F0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11</xdr:row>
      <xdr:rowOff>57150</xdr:rowOff>
    </xdr:from>
    <xdr:to>
      <xdr:col>7</xdr:col>
      <xdr:colOff>739140</xdr:colOff>
      <xdr:row>12</xdr:row>
      <xdr:rowOff>95885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5943600" y="3686175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70</a:t>
          </a:r>
        </a:p>
      </xdr:txBody>
    </xdr:sp>
    <xdr:clientData/>
  </xdr:twoCellAnchor>
  <xdr:twoCellAnchor>
    <xdr:from>
      <xdr:col>10</xdr:col>
      <xdr:colOff>221615</xdr:colOff>
      <xdr:row>78</xdr:row>
      <xdr:rowOff>85725</xdr:rowOff>
    </xdr:from>
    <xdr:to>
      <xdr:col>11</xdr:col>
      <xdr:colOff>647700</xdr:colOff>
      <xdr:row>78</xdr:row>
      <xdr:rowOff>85725</xdr:rowOff>
    </xdr:to>
    <xdr:cxnSp macro="">
      <xdr:nvCxnSpPr>
        <xdr:cNvPr id="3" name="ตัวเชื่อมต่อตรง 2"/>
        <xdr:cNvCxnSpPr/>
      </xdr:nvCxnSpPr>
      <xdr:spPr>
        <a:xfrm>
          <a:off x="10432415" y="16583025"/>
          <a:ext cx="11118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285749</xdr:colOff>
      <xdr:row>11</xdr:row>
      <xdr:rowOff>209549</xdr:rowOff>
    </xdr:from>
    <xdr:to>
      <xdr:col>7</xdr:col>
      <xdr:colOff>295274</xdr:colOff>
      <xdr:row>12</xdr:row>
      <xdr:rowOff>266699</xdr:rowOff>
    </xdr:to>
    <xdr:sp macro="" textlink="">
      <xdr:nvSpPr>
        <xdr:cNvPr id="4" name="กล่องข้อความ 2"/>
        <xdr:cNvSpPr txBox="1">
          <a:spLocks noChangeArrowheads="1"/>
        </xdr:cNvSpPr>
      </xdr:nvSpPr>
      <xdr:spPr bwMode="auto">
        <a:xfrm>
          <a:off x="4638674" y="3838574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5</xdr:col>
      <xdr:colOff>342900</xdr:colOff>
      <xdr:row>11</xdr:row>
      <xdr:rowOff>66675</xdr:rowOff>
    </xdr:from>
    <xdr:to>
      <xdr:col>7</xdr:col>
      <xdr:colOff>219076</xdr:colOff>
      <xdr:row>12</xdr:row>
      <xdr:rowOff>240030</xdr:rowOff>
    </xdr:to>
    <xdr:sp macro="" textlink="">
      <xdr:nvSpPr>
        <xdr:cNvPr id="5" name="วงเล็บเหลี่ยมคู่ 4"/>
        <xdr:cNvSpPr/>
      </xdr:nvSpPr>
      <xdr:spPr>
        <a:xfrm>
          <a:off x="4695825" y="3695700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342901</xdr:colOff>
      <xdr:row>10</xdr:row>
      <xdr:rowOff>238125</xdr:rowOff>
    </xdr:from>
    <xdr:to>
      <xdr:col>7</xdr:col>
      <xdr:colOff>247651</xdr:colOff>
      <xdr:row>12</xdr:row>
      <xdr:rowOff>0</xdr:rowOff>
    </xdr:to>
    <xdr:sp macro="" textlink="">
      <xdr:nvSpPr>
        <xdr:cNvPr id="6" name="กล่องข้อความ 2"/>
        <xdr:cNvSpPr txBox="1">
          <a:spLocks noChangeArrowheads="1"/>
        </xdr:cNvSpPr>
      </xdr:nvSpPr>
      <xdr:spPr bwMode="auto">
        <a:xfrm>
          <a:off x="4695826" y="357187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(5)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57150</xdr:colOff>
      <xdr:row>11</xdr:row>
      <xdr:rowOff>285750</xdr:rowOff>
    </xdr:from>
    <xdr:to>
      <xdr:col>7</xdr:col>
      <xdr:colOff>85725</xdr:colOff>
      <xdr:row>11</xdr:row>
      <xdr:rowOff>285750</xdr:rowOff>
    </xdr:to>
    <xdr:cxnSp macro="">
      <xdr:nvCxnSpPr>
        <xdr:cNvPr id="7" name="ตัวเชื่อมต่อตรง 6"/>
        <xdr:cNvCxnSpPr/>
      </xdr:nvCxnSpPr>
      <xdr:spPr>
        <a:xfrm>
          <a:off x="4838700" y="3914775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78</xdr:row>
      <xdr:rowOff>2540</xdr:rowOff>
    </xdr:from>
    <xdr:to>
      <xdr:col>8</xdr:col>
      <xdr:colOff>807720</xdr:colOff>
      <xdr:row>78</xdr:row>
      <xdr:rowOff>2540</xdr:rowOff>
    </xdr:to>
    <xdr:cxnSp macro="">
      <xdr:nvCxnSpPr>
        <xdr:cNvPr id="13" name="ตัวเชื่อมต่อตรง 12"/>
        <xdr:cNvCxnSpPr/>
      </xdr:nvCxnSpPr>
      <xdr:spPr>
        <a:xfrm>
          <a:off x="2933700" y="9479915"/>
          <a:ext cx="23698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49</xdr:row>
      <xdr:rowOff>114299</xdr:rowOff>
    </xdr:from>
    <xdr:to>
      <xdr:col>8</xdr:col>
      <xdr:colOff>54610</xdr:colOff>
      <xdr:row>50</xdr:row>
      <xdr:rowOff>133350</xdr:rowOff>
    </xdr:to>
    <xdr:sp macro="" textlink="">
      <xdr:nvSpPr>
        <xdr:cNvPr id="14" name="กล่องข้อความ 2"/>
        <xdr:cNvSpPr txBox="1">
          <a:spLocks noChangeArrowheads="1"/>
        </xdr:cNvSpPr>
      </xdr:nvSpPr>
      <xdr:spPr bwMode="auto">
        <a:xfrm>
          <a:off x="6248400" y="15935324"/>
          <a:ext cx="511810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3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0</a:t>
          </a:r>
        </a:p>
      </xdr:txBody>
    </xdr:sp>
    <xdr:clientData/>
  </xdr:twoCellAnchor>
  <xdr:twoCellAnchor>
    <xdr:from>
      <xdr:col>2</xdr:col>
      <xdr:colOff>266700</xdr:colOff>
      <xdr:row>49</xdr:row>
      <xdr:rowOff>59555</xdr:rowOff>
    </xdr:from>
    <xdr:to>
      <xdr:col>7</xdr:col>
      <xdr:colOff>523875</xdr:colOff>
      <xdr:row>50</xdr:row>
      <xdr:rowOff>245245</xdr:rowOff>
    </xdr:to>
    <xdr:sp macro="" textlink="">
      <xdr:nvSpPr>
        <xdr:cNvPr id="15" name="วงเล็บเหลี่ยมคู่ 14"/>
        <xdr:cNvSpPr/>
      </xdr:nvSpPr>
      <xdr:spPr>
        <a:xfrm>
          <a:off x="3333750" y="15880580"/>
          <a:ext cx="2933700" cy="4809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/>
        </a:p>
      </xdr:txBody>
    </xdr:sp>
    <xdr:clientData/>
  </xdr:twoCellAnchor>
  <xdr:twoCellAnchor>
    <xdr:from>
      <xdr:col>2</xdr:col>
      <xdr:colOff>247649</xdr:colOff>
      <xdr:row>49</xdr:row>
      <xdr:rowOff>228599</xdr:rowOff>
    </xdr:from>
    <xdr:to>
      <xdr:col>7</xdr:col>
      <xdr:colOff>504825</xdr:colOff>
      <xdr:row>50</xdr:row>
      <xdr:rowOff>285749</xdr:rowOff>
    </xdr:to>
    <xdr:sp macro="" textlink="">
      <xdr:nvSpPr>
        <xdr:cNvPr id="16" name="กล่องข้อความ 2"/>
        <xdr:cNvSpPr txBox="1">
          <a:spLocks noChangeArrowheads="1"/>
        </xdr:cNvSpPr>
      </xdr:nvSpPr>
      <xdr:spPr bwMode="auto">
        <a:xfrm>
          <a:off x="3314699" y="16049624"/>
          <a:ext cx="293370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จำนวนสมรรถนะที่ใช้ในการประเมิน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3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257177</xdr:colOff>
      <xdr:row>48</xdr:row>
      <xdr:rowOff>228600</xdr:rowOff>
    </xdr:from>
    <xdr:to>
      <xdr:col>6</xdr:col>
      <xdr:colOff>695327</xdr:colOff>
      <xdr:row>49</xdr:row>
      <xdr:rowOff>285750</xdr:rowOff>
    </xdr:to>
    <xdr:sp macro="" textlink="">
      <xdr:nvSpPr>
        <xdr:cNvPr id="17" name="กล่องข้อความ 2"/>
        <xdr:cNvSpPr txBox="1">
          <a:spLocks noChangeArrowheads="1"/>
        </xdr:cNvSpPr>
      </xdr:nvSpPr>
      <xdr:spPr bwMode="auto">
        <a:xfrm>
          <a:off x="4181477" y="15754350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2</xdr:col>
      <xdr:colOff>390525</xdr:colOff>
      <xdr:row>50</xdr:row>
      <xdr:rowOff>9525</xdr:rowOff>
    </xdr:from>
    <xdr:to>
      <xdr:col>7</xdr:col>
      <xdr:colOff>419100</xdr:colOff>
      <xdr:row>50</xdr:row>
      <xdr:rowOff>9525</xdr:rowOff>
    </xdr:to>
    <xdr:cxnSp macro="">
      <xdr:nvCxnSpPr>
        <xdr:cNvPr id="18" name="ตัวเชื่อมต่อตรง 17"/>
        <xdr:cNvCxnSpPr/>
      </xdr:nvCxnSpPr>
      <xdr:spPr>
        <a:xfrm>
          <a:off x="3457575" y="16125825"/>
          <a:ext cx="27051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1</xdr:row>
      <xdr:rowOff>19050</xdr:rowOff>
    </xdr:from>
    <xdr:to>
      <xdr:col>5</xdr:col>
      <xdr:colOff>276225</xdr:colOff>
      <xdr:row>1</xdr:row>
      <xdr:rowOff>285750</xdr:rowOff>
    </xdr:to>
    <xdr:sp macro="" textlink="">
      <xdr:nvSpPr>
        <xdr:cNvPr id="20" name="แผนผังลำดับงาน: กระบวนการ 19"/>
        <xdr:cNvSpPr/>
      </xdr:nvSpPr>
      <xdr:spPr>
        <a:xfrm>
          <a:off x="4248150" y="314325"/>
          <a:ext cx="381000" cy="266700"/>
        </a:xfrm>
        <a:prstGeom prst="flowChartProcess">
          <a:avLst/>
        </a:prstGeom>
        <a:solidFill>
          <a:srgbClr val="00B0F0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10</xdr:row>
      <xdr:rowOff>57150</xdr:rowOff>
    </xdr:from>
    <xdr:to>
      <xdr:col>7</xdr:col>
      <xdr:colOff>739140</xdr:colOff>
      <xdr:row>11</xdr:row>
      <xdr:rowOff>95885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5943600" y="5162550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70</a:t>
          </a:r>
        </a:p>
      </xdr:txBody>
    </xdr:sp>
    <xdr:clientData/>
  </xdr:twoCellAnchor>
  <xdr:twoCellAnchor>
    <xdr:from>
      <xdr:col>10</xdr:col>
      <xdr:colOff>221615</xdr:colOff>
      <xdr:row>72</xdr:row>
      <xdr:rowOff>85725</xdr:rowOff>
    </xdr:from>
    <xdr:to>
      <xdr:col>11</xdr:col>
      <xdr:colOff>647700</xdr:colOff>
      <xdr:row>72</xdr:row>
      <xdr:rowOff>85725</xdr:rowOff>
    </xdr:to>
    <xdr:cxnSp macro="">
      <xdr:nvCxnSpPr>
        <xdr:cNvPr id="3" name="ตัวเชื่อมต่อตรง 2"/>
        <xdr:cNvCxnSpPr/>
      </xdr:nvCxnSpPr>
      <xdr:spPr>
        <a:xfrm>
          <a:off x="10937240" y="25146000"/>
          <a:ext cx="11118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285749</xdr:colOff>
      <xdr:row>10</xdr:row>
      <xdr:rowOff>209549</xdr:rowOff>
    </xdr:from>
    <xdr:to>
      <xdr:col>7</xdr:col>
      <xdr:colOff>295274</xdr:colOff>
      <xdr:row>11</xdr:row>
      <xdr:rowOff>266699</xdr:rowOff>
    </xdr:to>
    <xdr:sp macro="" textlink="">
      <xdr:nvSpPr>
        <xdr:cNvPr id="4" name="กล่องข้อความ 2"/>
        <xdr:cNvSpPr txBox="1">
          <a:spLocks noChangeArrowheads="1"/>
        </xdr:cNvSpPr>
      </xdr:nvSpPr>
      <xdr:spPr bwMode="auto">
        <a:xfrm>
          <a:off x="4638674" y="5314949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5</xdr:col>
      <xdr:colOff>342900</xdr:colOff>
      <xdr:row>10</xdr:row>
      <xdr:rowOff>66675</xdr:rowOff>
    </xdr:from>
    <xdr:to>
      <xdr:col>7</xdr:col>
      <xdr:colOff>219076</xdr:colOff>
      <xdr:row>11</xdr:row>
      <xdr:rowOff>240030</xdr:rowOff>
    </xdr:to>
    <xdr:sp macro="" textlink="">
      <xdr:nvSpPr>
        <xdr:cNvPr id="5" name="วงเล็บเหลี่ยมคู่ 4"/>
        <xdr:cNvSpPr/>
      </xdr:nvSpPr>
      <xdr:spPr>
        <a:xfrm>
          <a:off x="4695825" y="5172075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342901</xdr:colOff>
      <xdr:row>9</xdr:row>
      <xdr:rowOff>238125</xdr:rowOff>
    </xdr:from>
    <xdr:to>
      <xdr:col>7</xdr:col>
      <xdr:colOff>247651</xdr:colOff>
      <xdr:row>11</xdr:row>
      <xdr:rowOff>0</xdr:rowOff>
    </xdr:to>
    <xdr:sp macro="" textlink="">
      <xdr:nvSpPr>
        <xdr:cNvPr id="6" name="กล่องข้อความ 2"/>
        <xdr:cNvSpPr txBox="1">
          <a:spLocks noChangeArrowheads="1"/>
        </xdr:cNvSpPr>
      </xdr:nvSpPr>
      <xdr:spPr bwMode="auto">
        <a:xfrm>
          <a:off x="4695826" y="5048250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(5)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57150</xdr:colOff>
      <xdr:row>10</xdr:row>
      <xdr:rowOff>285750</xdr:rowOff>
    </xdr:from>
    <xdr:to>
      <xdr:col>7</xdr:col>
      <xdr:colOff>85725</xdr:colOff>
      <xdr:row>10</xdr:row>
      <xdr:rowOff>285750</xdr:rowOff>
    </xdr:to>
    <xdr:cxnSp macro="">
      <xdr:nvCxnSpPr>
        <xdr:cNvPr id="7" name="ตัวเชื่อมต่อตรง 6"/>
        <xdr:cNvCxnSpPr/>
      </xdr:nvCxnSpPr>
      <xdr:spPr>
        <a:xfrm>
          <a:off x="4838700" y="5391150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72</xdr:row>
      <xdr:rowOff>2540</xdr:rowOff>
    </xdr:from>
    <xdr:to>
      <xdr:col>8</xdr:col>
      <xdr:colOff>807720</xdr:colOff>
      <xdr:row>72</xdr:row>
      <xdr:rowOff>2540</xdr:rowOff>
    </xdr:to>
    <xdr:cxnSp macro="">
      <xdr:nvCxnSpPr>
        <xdr:cNvPr id="8" name="ตัวเชื่อมต่อตรง 7"/>
        <xdr:cNvCxnSpPr/>
      </xdr:nvCxnSpPr>
      <xdr:spPr>
        <a:xfrm>
          <a:off x="5143500" y="25062815"/>
          <a:ext cx="23698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43</xdr:row>
      <xdr:rowOff>114299</xdr:rowOff>
    </xdr:from>
    <xdr:to>
      <xdr:col>8</xdr:col>
      <xdr:colOff>54610</xdr:colOff>
      <xdr:row>44</xdr:row>
      <xdr:rowOff>133350</xdr:rowOff>
    </xdr:to>
    <xdr:sp macro="" textlink="">
      <xdr:nvSpPr>
        <xdr:cNvPr id="9" name="กล่องข้อความ 2"/>
        <xdr:cNvSpPr txBox="1">
          <a:spLocks noChangeArrowheads="1"/>
        </xdr:cNvSpPr>
      </xdr:nvSpPr>
      <xdr:spPr bwMode="auto">
        <a:xfrm>
          <a:off x="6248400" y="16525874"/>
          <a:ext cx="511810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3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0</a:t>
          </a:r>
        </a:p>
      </xdr:txBody>
    </xdr:sp>
    <xdr:clientData/>
  </xdr:twoCellAnchor>
  <xdr:twoCellAnchor>
    <xdr:from>
      <xdr:col>2</xdr:col>
      <xdr:colOff>266700</xdr:colOff>
      <xdr:row>43</xdr:row>
      <xdr:rowOff>59555</xdr:rowOff>
    </xdr:from>
    <xdr:to>
      <xdr:col>7</xdr:col>
      <xdr:colOff>523875</xdr:colOff>
      <xdr:row>44</xdr:row>
      <xdr:rowOff>245245</xdr:rowOff>
    </xdr:to>
    <xdr:sp macro="" textlink="">
      <xdr:nvSpPr>
        <xdr:cNvPr id="10" name="วงเล็บเหลี่ยมคู่ 9"/>
        <xdr:cNvSpPr/>
      </xdr:nvSpPr>
      <xdr:spPr>
        <a:xfrm>
          <a:off x="3333750" y="16471130"/>
          <a:ext cx="2933700" cy="4809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/>
        </a:p>
      </xdr:txBody>
    </xdr:sp>
    <xdr:clientData/>
  </xdr:twoCellAnchor>
  <xdr:twoCellAnchor>
    <xdr:from>
      <xdr:col>2</xdr:col>
      <xdr:colOff>247649</xdr:colOff>
      <xdr:row>43</xdr:row>
      <xdr:rowOff>228599</xdr:rowOff>
    </xdr:from>
    <xdr:to>
      <xdr:col>7</xdr:col>
      <xdr:colOff>504825</xdr:colOff>
      <xdr:row>44</xdr:row>
      <xdr:rowOff>285749</xdr:rowOff>
    </xdr:to>
    <xdr:sp macro="" textlink="">
      <xdr:nvSpPr>
        <xdr:cNvPr id="11" name="กล่องข้อความ 2"/>
        <xdr:cNvSpPr txBox="1">
          <a:spLocks noChangeArrowheads="1"/>
        </xdr:cNvSpPr>
      </xdr:nvSpPr>
      <xdr:spPr bwMode="auto">
        <a:xfrm>
          <a:off x="3314699" y="16640174"/>
          <a:ext cx="293370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จำนวนสมรรถนะที่ใช้ในการประเมิน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3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257177</xdr:colOff>
      <xdr:row>42</xdr:row>
      <xdr:rowOff>228600</xdr:rowOff>
    </xdr:from>
    <xdr:to>
      <xdr:col>6</xdr:col>
      <xdr:colOff>695327</xdr:colOff>
      <xdr:row>43</xdr:row>
      <xdr:rowOff>285750</xdr:rowOff>
    </xdr:to>
    <xdr:sp macro="" textlink="">
      <xdr:nvSpPr>
        <xdr:cNvPr id="12" name="กล่องข้อความ 2"/>
        <xdr:cNvSpPr txBox="1">
          <a:spLocks noChangeArrowheads="1"/>
        </xdr:cNvSpPr>
      </xdr:nvSpPr>
      <xdr:spPr bwMode="auto">
        <a:xfrm>
          <a:off x="4181477" y="16344900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2</xdr:col>
      <xdr:colOff>390525</xdr:colOff>
      <xdr:row>44</xdr:row>
      <xdr:rowOff>9525</xdr:rowOff>
    </xdr:from>
    <xdr:to>
      <xdr:col>7</xdr:col>
      <xdr:colOff>419100</xdr:colOff>
      <xdr:row>44</xdr:row>
      <xdr:rowOff>9525</xdr:rowOff>
    </xdr:to>
    <xdr:cxnSp macro="">
      <xdr:nvCxnSpPr>
        <xdr:cNvPr id="13" name="ตัวเชื่อมต่อตรง 12"/>
        <xdr:cNvCxnSpPr/>
      </xdr:nvCxnSpPr>
      <xdr:spPr>
        <a:xfrm>
          <a:off x="3457575" y="16716375"/>
          <a:ext cx="27051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1</xdr:row>
      <xdr:rowOff>19050</xdr:rowOff>
    </xdr:from>
    <xdr:to>
      <xdr:col>5</xdr:col>
      <xdr:colOff>276225</xdr:colOff>
      <xdr:row>1</xdr:row>
      <xdr:rowOff>285750</xdr:rowOff>
    </xdr:to>
    <xdr:sp macro="" textlink="">
      <xdr:nvSpPr>
        <xdr:cNvPr id="14" name="แผนผังลำดับงาน: กระบวนการ 13"/>
        <xdr:cNvSpPr/>
      </xdr:nvSpPr>
      <xdr:spPr>
        <a:xfrm>
          <a:off x="4248150" y="314325"/>
          <a:ext cx="381000" cy="266700"/>
        </a:xfrm>
        <a:prstGeom prst="flowChartProcess">
          <a:avLst/>
        </a:prstGeom>
        <a:solidFill>
          <a:srgbClr val="00B0F0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11</xdr:row>
      <xdr:rowOff>57150</xdr:rowOff>
    </xdr:from>
    <xdr:to>
      <xdr:col>7</xdr:col>
      <xdr:colOff>739140</xdr:colOff>
      <xdr:row>12</xdr:row>
      <xdr:rowOff>95885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5943600" y="4781550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70</a:t>
          </a:r>
        </a:p>
      </xdr:txBody>
    </xdr:sp>
    <xdr:clientData/>
  </xdr:twoCellAnchor>
  <xdr:twoCellAnchor>
    <xdr:from>
      <xdr:col>10</xdr:col>
      <xdr:colOff>221615</xdr:colOff>
      <xdr:row>72</xdr:row>
      <xdr:rowOff>85725</xdr:rowOff>
    </xdr:from>
    <xdr:to>
      <xdr:col>11</xdr:col>
      <xdr:colOff>647700</xdr:colOff>
      <xdr:row>72</xdr:row>
      <xdr:rowOff>85725</xdr:rowOff>
    </xdr:to>
    <xdr:cxnSp macro="">
      <xdr:nvCxnSpPr>
        <xdr:cNvPr id="3" name="ตัวเชื่อมต่อตรง 2"/>
        <xdr:cNvCxnSpPr/>
      </xdr:nvCxnSpPr>
      <xdr:spPr>
        <a:xfrm>
          <a:off x="10937240" y="23412450"/>
          <a:ext cx="11118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285749</xdr:colOff>
      <xdr:row>11</xdr:row>
      <xdr:rowOff>209549</xdr:rowOff>
    </xdr:from>
    <xdr:to>
      <xdr:col>7</xdr:col>
      <xdr:colOff>295274</xdr:colOff>
      <xdr:row>12</xdr:row>
      <xdr:rowOff>266699</xdr:rowOff>
    </xdr:to>
    <xdr:sp macro="" textlink="">
      <xdr:nvSpPr>
        <xdr:cNvPr id="4" name="กล่องข้อความ 2"/>
        <xdr:cNvSpPr txBox="1">
          <a:spLocks noChangeArrowheads="1"/>
        </xdr:cNvSpPr>
      </xdr:nvSpPr>
      <xdr:spPr bwMode="auto">
        <a:xfrm>
          <a:off x="4638674" y="4933949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5</xdr:col>
      <xdr:colOff>342900</xdr:colOff>
      <xdr:row>11</xdr:row>
      <xdr:rowOff>66675</xdr:rowOff>
    </xdr:from>
    <xdr:to>
      <xdr:col>7</xdr:col>
      <xdr:colOff>219076</xdr:colOff>
      <xdr:row>12</xdr:row>
      <xdr:rowOff>240030</xdr:rowOff>
    </xdr:to>
    <xdr:sp macro="" textlink="">
      <xdr:nvSpPr>
        <xdr:cNvPr id="5" name="วงเล็บเหลี่ยมคู่ 4"/>
        <xdr:cNvSpPr/>
      </xdr:nvSpPr>
      <xdr:spPr>
        <a:xfrm>
          <a:off x="4695825" y="4791075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342901</xdr:colOff>
      <xdr:row>10</xdr:row>
      <xdr:rowOff>238125</xdr:rowOff>
    </xdr:from>
    <xdr:to>
      <xdr:col>7</xdr:col>
      <xdr:colOff>247651</xdr:colOff>
      <xdr:row>12</xdr:row>
      <xdr:rowOff>0</xdr:rowOff>
    </xdr:to>
    <xdr:sp macro="" textlink="">
      <xdr:nvSpPr>
        <xdr:cNvPr id="6" name="กล่องข้อความ 2"/>
        <xdr:cNvSpPr txBox="1">
          <a:spLocks noChangeArrowheads="1"/>
        </xdr:cNvSpPr>
      </xdr:nvSpPr>
      <xdr:spPr bwMode="auto">
        <a:xfrm>
          <a:off x="4695826" y="4667250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(5)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57150</xdr:colOff>
      <xdr:row>11</xdr:row>
      <xdr:rowOff>285750</xdr:rowOff>
    </xdr:from>
    <xdr:to>
      <xdr:col>7</xdr:col>
      <xdr:colOff>85725</xdr:colOff>
      <xdr:row>11</xdr:row>
      <xdr:rowOff>285750</xdr:rowOff>
    </xdr:to>
    <xdr:cxnSp macro="">
      <xdr:nvCxnSpPr>
        <xdr:cNvPr id="7" name="ตัวเชื่อมต่อตรง 6"/>
        <xdr:cNvCxnSpPr/>
      </xdr:nvCxnSpPr>
      <xdr:spPr>
        <a:xfrm>
          <a:off x="4838700" y="5010150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72</xdr:row>
      <xdr:rowOff>2540</xdr:rowOff>
    </xdr:from>
    <xdr:to>
      <xdr:col>8</xdr:col>
      <xdr:colOff>807720</xdr:colOff>
      <xdr:row>72</xdr:row>
      <xdr:rowOff>2540</xdr:rowOff>
    </xdr:to>
    <xdr:cxnSp macro="">
      <xdr:nvCxnSpPr>
        <xdr:cNvPr id="8" name="ตัวเชื่อมต่อตรง 7"/>
        <xdr:cNvCxnSpPr/>
      </xdr:nvCxnSpPr>
      <xdr:spPr>
        <a:xfrm>
          <a:off x="5143500" y="23329265"/>
          <a:ext cx="23698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43</xdr:row>
      <xdr:rowOff>114299</xdr:rowOff>
    </xdr:from>
    <xdr:to>
      <xdr:col>8</xdr:col>
      <xdr:colOff>54610</xdr:colOff>
      <xdr:row>44</xdr:row>
      <xdr:rowOff>133350</xdr:rowOff>
    </xdr:to>
    <xdr:sp macro="" textlink="">
      <xdr:nvSpPr>
        <xdr:cNvPr id="9" name="กล่องข้อความ 2"/>
        <xdr:cNvSpPr txBox="1">
          <a:spLocks noChangeArrowheads="1"/>
        </xdr:cNvSpPr>
      </xdr:nvSpPr>
      <xdr:spPr bwMode="auto">
        <a:xfrm>
          <a:off x="6248400" y="14878049"/>
          <a:ext cx="511810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3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0</a:t>
          </a:r>
        </a:p>
      </xdr:txBody>
    </xdr:sp>
    <xdr:clientData/>
  </xdr:twoCellAnchor>
  <xdr:twoCellAnchor>
    <xdr:from>
      <xdr:col>2</xdr:col>
      <xdr:colOff>266700</xdr:colOff>
      <xdr:row>43</xdr:row>
      <xdr:rowOff>59555</xdr:rowOff>
    </xdr:from>
    <xdr:to>
      <xdr:col>7</xdr:col>
      <xdr:colOff>523875</xdr:colOff>
      <xdr:row>44</xdr:row>
      <xdr:rowOff>245245</xdr:rowOff>
    </xdr:to>
    <xdr:sp macro="" textlink="">
      <xdr:nvSpPr>
        <xdr:cNvPr id="10" name="วงเล็บเหลี่ยมคู่ 9"/>
        <xdr:cNvSpPr/>
      </xdr:nvSpPr>
      <xdr:spPr>
        <a:xfrm>
          <a:off x="3333750" y="14823305"/>
          <a:ext cx="2933700" cy="4809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/>
        </a:p>
      </xdr:txBody>
    </xdr:sp>
    <xdr:clientData/>
  </xdr:twoCellAnchor>
  <xdr:twoCellAnchor>
    <xdr:from>
      <xdr:col>2</xdr:col>
      <xdr:colOff>247649</xdr:colOff>
      <xdr:row>43</xdr:row>
      <xdr:rowOff>228599</xdr:rowOff>
    </xdr:from>
    <xdr:to>
      <xdr:col>7</xdr:col>
      <xdr:colOff>504825</xdr:colOff>
      <xdr:row>44</xdr:row>
      <xdr:rowOff>285749</xdr:rowOff>
    </xdr:to>
    <xdr:sp macro="" textlink="">
      <xdr:nvSpPr>
        <xdr:cNvPr id="11" name="กล่องข้อความ 2"/>
        <xdr:cNvSpPr txBox="1">
          <a:spLocks noChangeArrowheads="1"/>
        </xdr:cNvSpPr>
      </xdr:nvSpPr>
      <xdr:spPr bwMode="auto">
        <a:xfrm>
          <a:off x="3314699" y="14992349"/>
          <a:ext cx="293370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จำนวนสมรรถนะที่ใช้ในการประเมิน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3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257177</xdr:colOff>
      <xdr:row>42</xdr:row>
      <xdr:rowOff>228600</xdr:rowOff>
    </xdr:from>
    <xdr:to>
      <xdr:col>6</xdr:col>
      <xdr:colOff>695327</xdr:colOff>
      <xdr:row>43</xdr:row>
      <xdr:rowOff>285750</xdr:rowOff>
    </xdr:to>
    <xdr:sp macro="" textlink="">
      <xdr:nvSpPr>
        <xdr:cNvPr id="12" name="กล่องข้อความ 2"/>
        <xdr:cNvSpPr txBox="1">
          <a:spLocks noChangeArrowheads="1"/>
        </xdr:cNvSpPr>
      </xdr:nvSpPr>
      <xdr:spPr bwMode="auto">
        <a:xfrm>
          <a:off x="4181477" y="1469707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2</xdr:col>
      <xdr:colOff>390525</xdr:colOff>
      <xdr:row>44</xdr:row>
      <xdr:rowOff>9525</xdr:rowOff>
    </xdr:from>
    <xdr:to>
      <xdr:col>7</xdr:col>
      <xdr:colOff>419100</xdr:colOff>
      <xdr:row>44</xdr:row>
      <xdr:rowOff>9525</xdr:rowOff>
    </xdr:to>
    <xdr:cxnSp macro="">
      <xdr:nvCxnSpPr>
        <xdr:cNvPr id="13" name="ตัวเชื่อมต่อตรง 12"/>
        <xdr:cNvCxnSpPr/>
      </xdr:nvCxnSpPr>
      <xdr:spPr>
        <a:xfrm>
          <a:off x="3457575" y="15068550"/>
          <a:ext cx="27051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1</xdr:row>
      <xdr:rowOff>19050</xdr:rowOff>
    </xdr:from>
    <xdr:to>
      <xdr:col>5</xdr:col>
      <xdr:colOff>276225</xdr:colOff>
      <xdr:row>1</xdr:row>
      <xdr:rowOff>285750</xdr:rowOff>
    </xdr:to>
    <xdr:sp macro="" textlink="">
      <xdr:nvSpPr>
        <xdr:cNvPr id="14" name="แผนผังลำดับงาน: กระบวนการ 13"/>
        <xdr:cNvSpPr/>
      </xdr:nvSpPr>
      <xdr:spPr>
        <a:xfrm>
          <a:off x="4248150" y="314325"/>
          <a:ext cx="381000" cy="266700"/>
        </a:xfrm>
        <a:prstGeom prst="flowChartProcess">
          <a:avLst/>
        </a:prstGeom>
        <a:solidFill>
          <a:srgbClr val="00B0F0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9</xdr:row>
      <xdr:rowOff>57150</xdr:rowOff>
    </xdr:from>
    <xdr:to>
      <xdr:col>7</xdr:col>
      <xdr:colOff>739140</xdr:colOff>
      <xdr:row>10</xdr:row>
      <xdr:rowOff>95885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5943600" y="5162550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70</a:t>
          </a:r>
        </a:p>
      </xdr:txBody>
    </xdr:sp>
    <xdr:clientData/>
  </xdr:twoCellAnchor>
  <xdr:twoCellAnchor>
    <xdr:from>
      <xdr:col>10</xdr:col>
      <xdr:colOff>221615</xdr:colOff>
      <xdr:row>76</xdr:row>
      <xdr:rowOff>85725</xdr:rowOff>
    </xdr:from>
    <xdr:to>
      <xdr:col>11</xdr:col>
      <xdr:colOff>647700</xdr:colOff>
      <xdr:row>76</xdr:row>
      <xdr:rowOff>85725</xdr:rowOff>
    </xdr:to>
    <xdr:cxnSp macro="">
      <xdr:nvCxnSpPr>
        <xdr:cNvPr id="3" name="ตัวเชื่อมต่อตรง 2"/>
        <xdr:cNvCxnSpPr/>
      </xdr:nvCxnSpPr>
      <xdr:spPr>
        <a:xfrm>
          <a:off x="10937240" y="25441275"/>
          <a:ext cx="11118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285749</xdr:colOff>
      <xdr:row>9</xdr:row>
      <xdr:rowOff>209549</xdr:rowOff>
    </xdr:from>
    <xdr:to>
      <xdr:col>7</xdr:col>
      <xdr:colOff>295274</xdr:colOff>
      <xdr:row>10</xdr:row>
      <xdr:rowOff>266699</xdr:rowOff>
    </xdr:to>
    <xdr:sp macro="" textlink="">
      <xdr:nvSpPr>
        <xdr:cNvPr id="4" name="กล่องข้อความ 2"/>
        <xdr:cNvSpPr txBox="1">
          <a:spLocks noChangeArrowheads="1"/>
        </xdr:cNvSpPr>
      </xdr:nvSpPr>
      <xdr:spPr bwMode="auto">
        <a:xfrm>
          <a:off x="4638674" y="5314949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5</xdr:col>
      <xdr:colOff>342900</xdr:colOff>
      <xdr:row>9</xdr:row>
      <xdr:rowOff>66675</xdr:rowOff>
    </xdr:from>
    <xdr:to>
      <xdr:col>7</xdr:col>
      <xdr:colOff>219076</xdr:colOff>
      <xdr:row>10</xdr:row>
      <xdr:rowOff>240030</xdr:rowOff>
    </xdr:to>
    <xdr:sp macro="" textlink="">
      <xdr:nvSpPr>
        <xdr:cNvPr id="5" name="วงเล็บเหลี่ยมคู่ 4"/>
        <xdr:cNvSpPr/>
      </xdr:nvSpPr>
      <xdr:spPr>
        <a:xfrm>
          <a:off x="4695825" y="5172075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342901</xdr:colOff>
      <xdr:row>8</xdr:row>
      <xdr:rowOff>238125</xdr:rowOff>
    </xdr:from>
    <xdr:to>
      <xdr:col>7</xdr:col>
      <xdr:colOff>247651</xdr:colOff>
      <xdr:row>10</xdr:row>
      <xdr:rowOff>0</xdr:rowOff>
    </xdr:to>
    <xdr:sp macro="" textlink="">
      <xdr:nvSpPr>
        <xdr:cNvPr id="6" name="กล่องข้อความ 2"/>
        <xdr:cNvSpPr txBox="1">
          <a:spLocks noChangeArrowheads="1"/>
        </xdr:cNvSpPr>
      </xdr:nvSpPr>
      <xdr:spPr bwMode="auto">
        <a:xfrm>
          <a:off x="4695826" y="5048250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(5)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7</xdr:col>
      <xdr:colOff>85725</xdr:colOff>
      <xdr:row>9</xdr:row>
      <xdr:rowOff>285750</xdr:rowOff>
    </xdr:to>
    <xdr:cxnSp macro="">
      <xdr:nvCxnSpPr>
        <xdr:cNvPr id="7" name="ตัวเชื่อมต่อตรง 6"/>
        <xdr:cNvCxnSpPr/>
      </xdr:nvCxnSpPr>
      <xdr:spPr>
        <a:xfrm>
          <a:off x="4838700" y="5391150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76</xdr:row>
      <xdr:rowOff>2540</xdr:rowOff>
    </xdr:from>
    <xdr:to>
      <xdr:col>8</xdr:col>
      <xdr:colOff>807720</xdr:colOff>
      <xdr:row>76</xdr:row>
      <xdr:rowOff>2540</xdr:rowOff>
    </xdr:to>
    <xdr:cxnSp macro="">
      <xdr:nvCxnSpPr>
        <xdr:cNvPr id="8" name="ตัวเชื่อมต่อตรง 7"/>
        <xdr:cNvCxnSpPr/>
      </xdr:nvCxnSpPr>
      <xdr:spPr>
        <a:xfrm>
          <a:off x="5143500" y="25358090"/>
          <a:ext cx="23698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47</xdr:row>
      <xdr:rowOff>114299</xdr:rowOff>
    </xdr:from>
    <xdr:to>
      <xdr:col>8</xdr:col>
      <xdr:colOff>54610</xdr:colOff>
      <xdr:row>48</xdr:row>
      <xdr:rowOff>133350</xdr:rowOff>
    </xdr:to>
    <xdr:sp macro="" textlink="">
      <xdr:nvSpPr>
        <xdr:cNvPr id="9" name="กล่องข้อความ 2"/>
        <xdr:cNvSpPr txBox="1">
          <a:spLocks noChangeArrowheads="1"/>
        </xdr:cNvSpPr>
      </xdr:nvSpPr>
      <xdr:spPr bwMode="auto">
        <a:xfrm>
          <a:off x="6248400" y="16821149"/>
          <a:ext cx="511810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3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0</a:t>
          </a:r>
        </a:p>
      </xdr:txBody>
    </xdr:sp>
    <xdr:clientData/>
  </xdr:twoCellAnchor>
  <xdr:twoCellAnchor>
    <xdr:from>
      <xdr:col>2</xdr:col>
      <xdr:colOff>266700</xdr:colOff>
      <xdr:row>47</xdr:row>
      <xdr:rowOff>59555</xdr:rowOff>
    </xdr:from>
    <xdr:to>
      <xdr:col>7</xdr:col>
      <xdr:colOff>523875</xdr:colOff>
      <xdr:row>48</xdr:row>
      <xdr:rowOff>245245</xdr:rowOff>
    </xdr:to>
    <xdr:sp macro="" textlink="">
      <xdr:nvSpPr>
        <xdr:cNvPr id="10" name="วงเล็บเหลี่ยมคู่ 9"/>
        <xdr:cNvSpPr/>
      </xdr:nvSpPr>
      <xdr:spPr>
        <a:xfrm>
          <a:off x="3333750" y="16766405"/>
          <a:ext cx="2933700" cy="4809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/>
        </a:p>
      </xdr:txBody>
    </xdr:sp>
    <xdr:clientData/>
  </xdr:twoCellAnchor>
  <xdr:twoCellAnchor>
    <xdr:from>
      <xdr:col>2</xdr:col>
      <xdr:colOff>247649</xdr:colOff>
      <xdr:row>47</xdr:row>
      <xdr:rowOff>228599</xdr:rowOff>
    </xdr:from>
    <xdr:to>
      <xdr:col>7</xdr:col>
      <xdr:colOff>504825</xdr:colOff>
      <xdr:row>48</xdr:row>
      <xdr:rowOff>285749</xdr:rowOff>
    </xdr:to>
    <xdr:sp macro="" textlink="">
      <xdr:nvSpPr>
        <xdr:cNvPr id="11" name="กล่องข้อความ 2"/>
        <xdr:cNvSpPr txBox="1">
          <a:spLocks noChangeArrowheads="1"/>
        </xdr:cNvSpPr>
      </xdr:nvSpPr>
      <xdr:spPr bwMode="auto">
        <a:xfrm>
          <a:off x="3314699" y="16935449"/>
          <a:ext cx="293370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จำนวนสมรรถนะที่ใช้ในการประเมิน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3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257177</xdr:colOff>
      <xdr:row>46</xdr:row>
      <xdr:rowOff>228600</xdr:rowOff>
    </xdr:from>
    <xdr:to>
      <xdr:col>6</xdr:col>
      <xdr:colOff>695327</xdr:colOff>
      <xdr:row>47</xdr:row>
      <xdr:rowOff>285750</xdr:rowOff>
    </xdr:to>
    <xdr:sp macro="" textlink="">
      <xdr:nvSpPr>
        <xdr:cNvPr id="12" name="กล่องข้อความ 2"/>
        <xdr:cNvSpPr txBox="1">
          <a:spLocks noChangeArrowheads="1"/>
        </xdr:cNvSpPr>
      </xdr:nvSpPr>
      <xdr:spPr bwMode="auto">
        <a:xfrm>
          <a:off x="4181477" y="1664017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2</xdr:col>
      <xdr:colOff>390525</xdr:colOff>
      <xdr:row>48</xdr:row>
      <xdr:rowOff>9525</xdr:rowOff>
    </xdr:from>
    <xdr:to>
      <xdr:col>7</xdr:col>
      <xdr:colOff>419100</xdr:colOff>
      <xdr:row>48</xdr:row>
      <xdr:rowOff>9525</xdr:rowOff>
    </xdr:to>
    <xdr:cxnSp macro="">
      <xdr:nvCxnSpPr>
        <xdr:cNvPr id="13" name="ตัวเชื่อมต่อตรง 12"/>
        <xdr:cNvCxnSpPr/>
      </xdr:nvCxnSpPr>
      <xdr:spPr>
        <a:xfrm>
          <a:off x="3457575" y="17011650"/>
          <a:ext cx="27051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1</xdr:row>
      <xdr:rowOff>19050</xdr:rowOff>
    </xdr:from>
    <xdr:to>
      <xdr:col>5</xdr:col>
      <xdr:colOff>276225</xdr:colOff>
      <xdr:row>1</xdr:row>
      <xdr:rowOff>285750</xdr:rowOff>
    </xdr:to>
    <xdr:sp macro="" textlink="">
      <xdr:nvSpPr>
        <xdr:cNvPr id="14" name="แผนผังลำดับงาน: กระบวนการ 13"/>
        <xdr:cNvSpPr/>
      </xdr:nvSpPr>
      <xdr:spPr>
        <a:xfrm>
          <a:off x="4248150" y="314325"/>
          <a:ext cx="381000" cy="266700"/>
        </a:xfrm>
        <a:prstGeom prst="flowChartProcess">
          <a:avLst/>
        </a:prstGeom>
        <a:solidFill>
          <a:srgbClr val="00B0F0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9</xdr:row>
      <xdr:rowOff>57150</xdr:rowOff>
    </xdr:from>
    <xdr:to>
      <xdr:col>7</xdr:col>
      <xdr:colOff>739140</xdr:colOff>
      <xdr:row>10</xdr:row>
      <xdr:rowOff>95885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5943600" y="2714625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70</a:t>
          </a:r>
        </a:p>
      </xdr:txBody>
    </xdr:sp>
    <xdr:clientData/>
  </xdr:twoCellAnchor>
  <xdr:twoCellAnchor>
    <xdr:from>
      <xdr:col>10</xdr:col>
      <xdr:colOff>221615</xdr:colOff>
      <xdr:row>76</xdr:row>
      <xdr:rowOff>85725</xdr:rowOff>
    </xdr:from>
    <xdr:to>
      <xdr:col>11</xdr:col>
      <xdr:colOff>647700</xdr:colOff>
      <xdr:row>76</xdr:row>
      <xdr:rowOff>85725</xdr:rowOff>
    </xdr:to>
    <xdr:cxnSp macro="">
      <xdr:nvCxnSpPr>
        <xdr:cNvPr id="3" name="ตัวเชื่อมต่อตรง 2"/>
        <xdr:cNvCxnSpPr/>
      </xdr:nvCxnSpPr>
      <xdr:spPr>
        <a:xfrm>
          <a:off x="10937240" y="22821900"/>
          <a:ext cx="11118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285749</xdr:colOff>
      <xdr:row>9</xdr:row>
      <xdr:rowOff>209549</xdr:rowOff>
    </xdr:from>
    <xdr:to>
      <xdr:col>7</xdr:col>
      <xdr:colOff>295274</xdr:colOff>
      <xdr:row>10</xdr:row>
      <xdr:rowOff>266699</xdr:rowOff>
    </xdr:to>
    <xdr:sp macro="" textlink="">
      <xdr:nvSpPr>
        <xdr:cNvPr id="4" name="กล่องข้อความ 2"/>
        <xdr:cNvSpPr txBox="1">
          <a:spLocks noChangeArrowheads="1"/>
        </xdr:cNvSpPr>
      </xdr:nvSpPr>
      <xdr:spPr bwMode="auto">
        <a:xfrm>
          <a:off x="4638674" y="2867024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5</xdr:col>
      <xdr:colOff>342900</xdr:colOff>
      <xdr:row>9</xdr:row>
      <xdr:rowOff>66675</xdr:rowOff>
    </xdr:from>
    <xdr:to>
      <xdr:col>7</xdr:col>
      <xdr:colOff>219076</xdr:colOff>
      <xdr:row>10</xdr:row>
      <xdr:rowOff>240030</xdr:rowOff>
    </xdr:to>
    <xdr:sp macro="" textlink="">
      <xdr:nvSpPr>
        <xdr:cNvPr id="5" name="วงเล็บเหลี่ยมคู่ 4"/>
        <xdr:cNvSpPr/>
      </xdr:nvSpPr>
      <xdr:spPr>
        <a:xfrm>
          <a:off x="4695825" y="2724150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342901</xdr:colOff>
      <xdr:row>8</xdr:row>
      <xdr:rowOff>238125</xdr:rowOff>
    </xdr:from>
    <xdr:to>
      <xdr:col>7</xdr:col>
      <xdr:colOff>247651</xdr:colOff>
      <xdr:row>10</xdr:row>
      <xdr:rowOff>0</xdr:rowOff>
    </xdr:to>
    <xdr:sp macro="" textlink="">
      <xdr:nvSpPr>
        <xdr:cNvPr id="6" name="กล่องข้อความ 2"/>
        <xdr:cNvSpPr txBox="1">
          <a:spLocks noChangeArrowheads="1"/>
        </xdr:cNvSpPr>
      </xdr:nvSpPr>
      <xdr:spPr bwMode="auto">
        <a:xfrm>
          <a:off x="4695826" y="260032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(5)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7</xdr:col>
      <xdr:colOff>85725</xdr:colOff>
      <xdr:row>9</xdr:row>
      <xdr:rowOff>285750</xdr:rowOff>
    </xdr:to>
    <xdr:cxnSp macro="">
      <xdr:nvCxnSpPr>
        <xdr:cNvPr id="7" name="ตัวเชื่อมต่อตรง 6"/>
        <xdr:cNvCxnSpPr/>
      </xdr:nvCxnSpPr>
      <xdr:spPr>
        <a:xfrm>
          <a:off x="4838700" y="2943225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76</xdr:row>
      <xdr:rowOff>2540</xdr:rowOff>
    </xdr:from>
    <xdr:to>
      <xdr:col>8</xdr:col>
      <xdr:colOff>807720</xdr:colOff>
      <xdr:row>76</xdr:row>
      <xdr:rowOff>2540</xdr:rowOff>
    </xdr:to>
    <xdr:cxnSp macro="">
      <xdr:nvCxnSpPr>
        <xdr:cNvPr id="8" name="ตัวเชื่อมต่อตรง 7"/>
        <xdr:cNvCxnSpPr/>
      </xdr:nvCxnSpPr>
      <xdr:spPr>
        <a:xfrm>
          <a:off x="5143500" y="22738715"/>
          <a:ext cx="23698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47</xdr:row>
      <xdr:rowOff>114299</xdr:rowOff>
    </xdr:from>
    <xdr:to>
      <xdr:col>8</xdr:col>
      <xdr:colOff>54610</xdr:colOff>
      <xdr:row>48</xdr:row>
      <xdr:rowOff>133350</xdr:rowOff>
    </xdr:to>
    <xdr:sp macro="" textlink="">
      <xdr:nvSpPr>
        <xdr:cNvPr id="9" name="กล่องข้อความ 2"/>
        <xdr:cNvSpPr txBox="1">
          <a:spLocks noChangeArrowheads="1"/>
        </xdr:cNvSpPr>
      </xdr:nvSpPr>
      <xdr:spPr bwMode="auto">
        <a:xfrm>
          <a:off x="6248400" y="14287499"/>
          <a:ext cx="511810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3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0</a:t>
          </a:r>
        </a:p>
      </xdr:txBody>
    </xdr:sp>
    <xdr:clientData/>
  </xdr:twoCellAnchor>
  <xdr:twoCellAnchor>
    <xdr:from>
      <xdr:col>2</xdr:col>
      <xdr:colOff>266700</xdr:colOff>
      <xdr:row>47</xdr:row>
      <xdr:rowOff>59555</xdr:rowOff>
    </xdr:from>
    <xdr:to>
      <xdr:col>7</xdr:col>
      <xdr:colOff>523875</xdr:colOff>
      <xdr:row>48</xdr:row>
      <xdr:rowOff>245245</xdr:rowOff>
    </xdr:to>
    <xdr:sp macro="" textlink="">
      <xdr:nvSpPr>
        <xdr:cNvPr id="10" name="วงเล็บเหลี่ยมคู่ 9"/>
        <xdr:cNvSpPr/>
      </xdr:nvSpPr>
      <xdr:spPr>
        <a:xfrm>
          <a:off x="3333750" y="14232755"/>
          <a:ext cx="2933700" cy="4809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/>
        </a:p>
      </xdr:txBody>
    </xdr:sp>
    <xdr:clientData/>
  </xdr:twoCellAnchor>
  <xdr:twoCellAnchor>
    <xdr:from>
      <xdr:col>2</xdr:col>
      <xdr:colOff>247649</xdr:colOff>
      <xdr:row>47</xdr:row>
      <xdr:rowOff>228599</xdr:rowOff>
    </xdr:from>
    <xdr:to>
      <xdr:col>7</xdr:col>
      <xdr:colOff>504825</xdr:colOff>
      <xdr:row>48</xdr:row>
      <xdr:rowOff>285749</xdr:rowOff>
    </xdr:to>
    <xdr:sp macro="" textlink="">
      <xdr:nvSpPr>
        <xdr:cNvPr id="11" name="กล่องข้อความ 2"/>
        <xdr:cNvSpPr txBox="1">
          <a:spLocks noChangeArrowheads="1"/>
        </xdr:cNvSpPr>
      </xdr:nvSpPr>
      <xdr:spPr bwMode="auto">
        <a:xfrm>
          <a:off x="3314699" y="14401799"/>
          <a:ext cx="293370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จำนวนสมรรถนะที่ใช้ในการประเมิน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3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257177</xdr:colOff>
      <xdr:row>46</xdr:row>
      <xdr:rowOff>228600</xdr:rowOff>
    </xdr:from>
    <xdr:to>
      <xdr:col>6</xdr:col>
      <xdr:colOff>695327</xdr:colOff>
      <xdr:row>47</xdr:row>
      <xdr:rowOff>285750</xdr:rowOff>
    </xdr:to>
    <xdr:sp macro="" textlink="">
      <xdr:nvSpPr>
        <xdr:cNvPr id="12" name="กล่องข้อความ 2"/>
        <xdr:cNvSpPr txBox="1">
          <a:spLocks noChangeArrowheads="1"/>
        </xdr:cNvSpPr>
      </xdr:nvSpPr>
      <xdr:spPr bwMode="auto">
        <a:xfrm>
          <a:off x="4181477" y="1410652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2</xdr:col>
      <xdr:colOff>390525</xdr:colOff>
      <xdr:row>48</xdr:row>
      <xdr:rowOff>9525</xdr:rowOff>
    </xdr:from>
    <xdr:to>
      <xdr:col>7</xdr:col>
      <xdr:colOff>419100</xdr:colOff>
      <xdr:row>48</xdr:row>
      <xdr:rowOff>9525</xdr:rowOff>
    </xdr:to>
    <xdr:cxnSp macro="">
      <xdr:nvCxnSpPr>
        <xdr:cNvPr id="13" name="ตัวเชื่อมต่อตรง 12"/>
        <xdr:cNvCxnSpPr/>
      </xdr:nvCxnSpPr>
      <xdr:spPr>
        <a:xfrm>
          <a:off x="3457575" y="14478000"/>
          <a:ext cx="27051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1</xdr:row>
      <xdr:rowOff>19050</xdr:rowOff>
    </xdr:from>
    <xdr:to>
      <xdr:col>5</xdr:col>
      <xdr:colOff>276225</xdr:colOff>
      <xdr:row>1</xdr:row>
      <xdr:rowOff>285750</xdr:rowOff>
    </xdr:to>
    <xdr:sp macro="" textlink="">
      <xdr:nvSpPr>
        <xdr:cNvPr id="14" name="แผนผังลำดับงาน: กระบวนการ 13"/>
        <xdr:cNvSpPr/>
      </xdr:nvSpPr>
      <xdr:spPr>
        <a:xfrm>
          <a:off x="4248150" y="314325"/>
          <a:ext cx="381000" cy="266700"/>
        </a:xfrm>
        <a:prstGeom prst="flowChartProcess">
          <a:avLst/>
        </a:prstGeom>
        <a:solidFill>
          <a:srgbClr val="00B0F0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10</xdr:row>
      <xdr:rowOff>57150</xdr:rowOff>
    </xdr:from>
    <xdr:to>
      <xdr:col>7</xdr:col>
      <xdr:colOff>739140</xdr:colOff>
      <xdr:row>11</xdr:row>
      <xdr:rowOff>95885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5943600" y="2714625"/>
          <a:ext cx="539115" cy="334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70</a:t>
          </a:r>
        </a:p>
      </xdr:txBody>
    </xdr:sp>
    <xdr:clientData/>
  </xdr:twoCellAnchor>
  <xdr:twoCellAnchor>
    <xdr:from>
      <xdr:col>10</xdr:col>
      <xdr:colOff>221615</xdr:colOff>
      <xdr:row>77</xdr:row>
      <xdr:rowOff>85725</xdr:rowOff>
    </xdr:from>
    <xdr:to>
      <xdr:col>11</xdr:col>
      <xdr:colOff>647700</xdr:colOff>
      <xdr:row>77</xdr:row>
      <xdr:rowOff>85725</xdr:rowOff>
    </xdr:to>
    <xdr:cxnSp macro="">
      <xdr:nvCxnSpPr>
        <xdr:cNvPr id="3" name="ตัวเชื่อมต่อตรง 2"/>
        <xdr:cNvCxnSpPr/>
      </xdr:nvCxnSpPr>
      <xdr:spPr>
        <a:xfrm>
          <a:off x="10937240" y="22821900"/>
          <a:ext cx="11118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285749</xdr:colOff>
      <xdr:row>10</xdr:row>
      <xdr:rowOff>209549</xdr:rowOff>
    </xdr:from>
    <xdr:to>
      <xdr:col>7</xdr:col>
      <xdr:colOff>295274</xdr:colOff>
      <xdr:row>11</xdr:row>
      <xdr:rowOff>266699</xdr:rowOff>
    </xdr:to>
    <xdr:sp macro="" textlink="">
      <xdr:nvSpPr>
        <xdr:cNvPr id="4" name="กล่องข้อความ 2"/>
        <xdr:cNvSpPr txBox="1">
          <a:spLocks noChangeArrowheads="1"/>
        </xdr:cNvSpPr>
      </xdr:nvSpPr>
      <xdr:spPr bwMode="auto">
        <a:xfrm>
          <a:off x="4638674" y="2867024"/>
          <a:ext cx="1400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ผลรวมน้ำหนัก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5</a:t>
          </a:r>
        </a:p>
      </xdr:txBody>
    </xdr:sp>
    <xdr:clientData/>
  </xdr:twoCellAnchor>
  <xdr:twoCellAnchor>
    <xdr:from>
      <xdr:col>5</xdr:col>
      <xdr:colOff>342900</xdr:colOff>
      <xdr:row>10</xdr:row>
      <xdr:rowOff>66675</xdr:rowOff>
    </xdr:from>
    <xdr:to>
      <xdr:col>7</xdr:col>
      <xdr:colOff>219076</xdr:colOff>
      <xdr:row>11</xdr:row>
      <xdr:rowOff>240030</xdr:rowOff>
    </xdr:to>
    <xdr:sp macro="" textlink="">
      <xdr:nvSpPr>
        <xdr:cNvPr id="5" name="วงเล็บเหลี่ยมคู่ 4"/>
        <xdr:cNvSpPr/>
      </xdr:nvSpPr>
      <xdr:spPr>
        <a:xfrm>
          <a:off x="4695825" y="2724150"/>
          <a:ext cx="1266826" cy="46863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5</xdr:col>
      <xdr:colOff>342901</xdr:colOff>
      <xdr:row>9</xdr:row>
      <xdr:rowOff>238125</xdr:rowOff>
    </xdr:from>
    <xdr:to>
      <xdr:col>7</xdr:col>
      <xdr:colOff>247651</xdr:colOff>
      <xdr:row>11</xdr:row>
      <xdr:rowOff>0</xdr:rowOff>
    </xdr:to>
    <xdr:sp macro="" textlink="">
      <xdr:nvSpPr>
        <xdr:cNvPr id="6" name="กล่องข้อความ 2"/>
        <xdr:cNvSpPr txBox="1">
          <a:spLocks noChangeArrowheads="1"/>
        </xdr:cNvSpPr>
      </xdr:nvSpPr>
      <xdr:spPr bwMode="auto">
        <a:xfrm>
          <a:off x="4695826" y="260032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(5) 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57150</xdr:colOff>
      <xdr:row>10</xdr:row>
      <xdr:rowOff>285750</xdr:rowOff>
    </xdr:from>
    <xdr:to>
      <xdr:col>7</xdr:col>
      <xdr:colOff>85725</xdr:colOff>
      <xdr:row>10</xdr:row>
      <xdr:rowOff>285750</xdr:rowOff>
    </xdr:to>
    <xdr:cxnSp macro="">
      <xdr:nvCxnSpPr>
        <xdr:cNvPr id="7" name="ตัวเชื่อมต่อตรง 6"/>
        <xdr:cNvCxnSpPr/>
      </xdr:nvCxnSpPr>
      <xdr:spPr>
        <a:xfrm>
          <a:off x="4838700" y="2943225"/>
          <a:ext cx="9906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77</xdr:row>
      <xdr:rowOff>2540</xdr:rowOff>
    </xdr:from>
    <xdr:to>
      <xdr:col>8</xdr:col>
      <xdr:colOff>807720</xdr:colOff>
      <xdr:row>77</xdr:row>
      <xdr:rowOff>2540</xdr:rowOff>
    </xdr:to>
    <xdr:cxnSp macro="">
      <xdr:nvCxnSpPr>
        <xdr:cNvPr id="8" name="ตัวเชื่อมต่อตรง 7"/>
        <xdr:cNvCxnSpPr/>
      </xdr:nvCxnSpPr>
      <xdr:spPr>
        <a:xfrm>
          <a:off x="5143500" y="22738715"/>
          <a:ext cx="23698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48</xdr:row>
      <xdr:rowOff>114299</xdr:rowOff>
    </xdr:from>
    <xdr:to>
      <xdr:col>8</xdr:col>
      <xdr:colOff>54610</xdr:colOff>
      <xdr:row>49</xdr:row>
      <xdr:rowOff>133350</xdr:rowOff>
    </xdr:to>
    <xdr:sp macro="" textlink="">
      <xdr:nvSpPr>
        <xdr:cNvPr id="9" name="กล่องข้อความ 2"/>
        <xdr:cNvSpPr txBox="1">
          <a:spLocks noChangeArrowheads="1"/>
        </xdr:cNvSpPr>
      </xdr:nvSpPr>
      <xdr:spPr bwMode="auto">
        <a:xfrm>
          <a:off x="6248400" y="14287499"/>
          <a:ext cx="511810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3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0</a:t>
          </a:r>
        </a:p>
      </xdr:txBody>
    </xdr:sp>
    <xdr:clientData/>
  </xdr:twoCellAnchor>
  <xdr:twoCellAnchor>
    <xdr:from>
      <xdr:col>2</xdr:col>
      <xdr:colOff>266700</xdr:colOff>
      <xdr:row>48</xdr:row>
      <xdr:rowOff>59555</xdr:rowOff>
    </xdr:from>
    <xdr:to>
      <xdr:col>7</xdr:col>
      <xdr:colOff>523875</xdr:colOff>
      <xdr:row>49</xdr:row>
      <xdr:rowOff>245245</xdr:rowOff>
    </xdr:to>
    <xdr:sp macro="" textlink="">
      <xdr:nvSpPr>
        <xdr:cNvPr id="10" name="วงเล็บเหลี่ยมคู่ 9"/>
        <xdr:cNvSpPr/>
      </xdr:nvSpPr>
      <xdr:spPr>
        <a:xfrm>
          <a:off x="3333750" y="14232755"/>
          <a:ext cx="2933700" cy="4809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/>
        </a:p>
      </xdr:txBody>
    </xdr:sp>
    <xdr:clientData/>
  </xdr:twoCellAnchor>
  <xdr:twoCellAnchor>
    <xdr:from>
      <xdr:col>2</xdr:col>
      <xdr:colOff>247649</xdr:colOff>
      <xdr:row>48</xdr:row>
      <xdr:rowOff>228599</xdr:rowOff>
    </xdr:from>
    <xdr:to>
      <xdr:col>7</xdr:col>
      <xdr:colOff>504825</xdr:colOff>
      <xdr:row>49</xdr:row>
      <xdr:rowOff>285749</xdr:rowOff>
    </xdr:to>
    <xdr:sp macro="" textlink="">
      <xdr:nvSpPr>
        <xdr:cNvPr id="11" name="กล่องข้อความ 2"/>
        <xdr:cNvSpPr txBox="1">
          <a:spLocks noChangeArrowheads="1"/>
        </xdr:cNvSpPr>
      </xdr:nvSpPr>
      <xdr:spPr bwMode="auto">
        <a:xfrm>
          <a:off x="3314699" y="14401799"/>
          <a:ext cx="293370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จำนวนสมรรถนะที่ใช้ในการประเมิน </a:t>
          </a:r>
          <a:r>
            <a:rPr lang="en-US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x 3 </a:t>
          </a: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4</xdr:col>
      <xdr:colOff>257177</xdr:colOff>
      <xdr:row>47</xdr:row>
      <xdr:rowOff>228600</xdr:rowOff>
    </xdr:from>
    <xdr:to>
      <xdr:col>6</xdr:col>
      <xdr:colOff>695327</xdr:colOff>
      <xdr:row>48</xdr:row>
      <xdr:rowOff>285750</xdr:rowOff>
    </xdr:to>
    <xdr:sp macro="" textlink="">
      <xdr:nvSpPr>
        <xdr:cNvPr id="12" name="กล่องข้อความ 2"/>
        <xdr:cNvSpPr txBox="1">
          <a:spLocks noChangeArrowheads="1"/>
        </xdr:cNvSpPr>
      </xdr:nvSpPr>
      <xdr:spPr bwMode="auto">
        <a:xfrm>
          <a:off x="4181477" y="14106525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600">
              <a:effectLst/>
              <a:latin typeface="Angsana New" panose="02020603050405020304" pitchFamily="18" charset="-34"/>
              <a:ea typeface="Times New Roman"/>
              <a:cs typeface="Angsana New" panose="02020603050405020304" pitchFamily="18" charset="-34"/>
            </a:rPr>
            <a:t>ผลรวมคะแนน</a:t>
          </a:r>
          <a:endParaRPr lang="en-US" sz="1600">
            <a:effectLst/>
            <a:latin typeface="Angsana New" panose="02020603050405020304" pitchFamily="18" charset="-34"/>
            <a:ea typeface="Times New Roman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2</xdr:col>
      <xdr:colOff>390525</xdr:colOff>
      <xdr:row>49</xdr:row>
      <xdr:rowOff>9525</xdr:rowOff>
    </xdr:from>
    <xdr:to>
      <xdr:col>7</xdr:col>
      <xdr:colOff>419100</xdr:colOff>
      <xdr:row>49</xdr:row>
      <xdr:rowOff>9525</xdr:rowOff>
    </xdr:to>
    <xdr:cxnSp macro="">
      <xdr:nvCxnSpPr>
        <xdr:cNvPr id="13" name="ตัวเชื่อมต่อตรง 12"/>
        <xdr:cNvCxnSpPr/>
      </xdr:nvCxnSpPr>
      <xdr:spPr>
        <a:xfrm>
          <a:off x="3457575" y="14478000"/>
          <a:ext cx="270510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1</xdr:row>
      <xdr:rowOff>19050</xdr:rowOff>
    </xdr:from>
    <xdr:to>
      <xdr:col>5</xdr:col>
      <xdr:colOff>276225</xdr:colOff>
      <xdr:row>1</xdr:row>
      <xdr:rowOff>285750</xdr:rowOff>
    </xdr:to>
    <xdr:sp macro="" textlink="">
      <xdr:nvSpPr>
        <xdr:cNvPr id="14" name="แผนผังลำดับงาน: กระบวนการ 13"/>
        <xdr:cNvSpPr/>
      </xdr:nvSpPr>
      <xdr:spPr>
        <a:xfrm>
          <a:off x="4248150" y="314325"/>
          <a:ext cx="381000" cy="266700"/>
        </a:xfrm>
        <a:prstGeom prst="flowChartProcess">
          <a:avLst/>
        </a:prstGeom>
        <a:solidFill>
          <a:srgbClr val="00B0F0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J1" sqref="J1"/>
    </sheetView>
  </sheetViews>
  <sheetFormatPr defaultRowHeight="23.25" x14ac:dyDescent="0.5"/>
  <cols>
    <col min="1" max="1" width="34.625" style="2" bestFit="1" customWidth="1"/>
    <col min="2" max="6" width="5.625" style="2" customWidth="1"/>
    <col min="7" max="9" width="12.625" style="2" customWidth="1"/>
    <col min="10" max="10" width="33.375" style="2" bestFit="1" customWidth="1"/>
    <col min="11" max="16384" width="9" style="2"/>
  </cols>
  <sheetData>
    <row r="1" spans="1:10" x14ac:dyDescent="0.5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19" t="s">
        <v>38</v>
      </c>
    </row>
    <row r="2" spans="1:10" x14ac:dyDescent="0.5">
      <c r="A2" s="62" t="s">
        <v>100</v>
      </c>
      <c r="B2" s="62"/>
      <c r="C2" s="62"/>
      <c r="D2" s="62"/>
      <c r="E2" s="62"/>
      <c r="F2" s="62"/>
      <c r="G2" s="62"/>
      <c r="H2" s="62"/>
      <c r="I2" s="62"/>
      <c r="J2" s="19"/>
    </row>
    <row r="3" spans="1:10" ht="30" customHeight="1" x14ac:dyDescent="0.5">
      <c r="A3" s="65" t="s">
        <v>0</v>
      </c>
      <c r="B3" s="65"/>
      <c r="C3" s="65"/>
      <c r="D3" s="65"/>
      <c r="E3" s="65"/>
      <c r="F3" s="65"/>
      <c r="G3" s="65"/>
      <c r="H3" s="65"/>
      <c r="I3" s="65"/>
    </row>
    <row r="4" spans="1:10" x14ac:dyDescent="0.5">
      <c r="A4" s="77" t="s">
        <v>1</v>
      </c>
      <c r="B4" s="78" t="s">
        <v>2</v>
      </c>
      <c r="C4" s="78"/>
      <c r="D4" s="78"/>
      <c r="E4" s="78"/>
      <c r="F4" s="78"/>
      <c r="G4" s="77" t="s">
        <v>3</v>
      </c>
      <c r="H4" s="77"/>
      <c r="I4" s="77" t="s">
        <v>11</v>
      </c>
      <c r="J4" s="64" t="s">
        <v>36</v>
      </c>
    </row>
    <row r="5" spans="1:10" ht="46.5" x14ac:dyDescent="0.5">
      <c r="A5" s="77"/>
      <c r="B5" s="41">
        <v>1</v>
      </c>
      <c r="C5" s="42">
        <v>2</v>
      </c>
      <c r="D5" s="41">
        <v>3</v>
      </c>
      <c r="E5" s="41">
        <v>4</v>
      </c>
      <c r="F5" s="41">
        <v>5</v>
      </c>
      <c r="G5" s="3" t="s">
        <v>14</v>
      </c>
      <c r="H5" s="41" t="s">
        <v>4</v>
      </c>
      <c r="I5" s="77"/>
      <c r="J5" s="64"/>
    </row>
    <row r="6" spans="1:10" x14ac:dyDescent="0.5">
      <c r="A6" s="6" t="s">
        <v>5</v>
      </c>
      <c r="B6" s="81"/>
      <c r="C6" s="82"/>
      <c r="D6" s="82"/>
      <c r="E6" s="82"/>
      <c r="F6" s="83"/>
      <c r="G6" s="1" t="s">
        <v>6</v>
      </c>
      <c r="H6" s="1"/>
      <c r="I6" s="1">
        <f>B6*H6</f>
        <v>0</v>
      </c>
      <c r="J6" s="16" t="str">
        <f>IF(OR(H6&lt;20,H6&gt;40,B6&lt;1,B6&gt;5,H$10&lt;&gt;60),"ระดับผลการประเมิน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7" spans="1:10" x14ac:dyDescent="0.5">
      <c r="A7" s="6" t="s">
        <v>7</v>
      </c>
      <c r="B7" s="81"/>
      <c r="C7" s="82"/>
      <c r="D7" s="82"/>
      <c r="E7" s="82"/>
      <c r="F7" s="83"/>
      <c r="G7" s="1" t="s">
        <v>8</v>
      </c>
      <c r="H7" s="1"/>
      <c r="I7" s="1">
        <f t="shared" ref="I7:I9" si="0">B7*H7</f>
        <v>0</v>
      </c>
      <c r="J7" s="16" t="str">
        <f>IF(OR(H7&lt;10,H7&gt;30,B7&lt;1,B7&gt;5,H$10&lt;&gt;60),"ระดับผลการประเมิน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8" spans="1:10" ht="46.5" x14ac:dyDescent="0.5">
      <c r="A8" s="6" t="s">
        <v>13</v>
      </c>
      <c r="B8" s="81"/>
      <c r="C8" s="82"/>
      <c r="D8" s="82"/>
      <c r="E8" s="82"/>
      <c r="F8" s="83"/>
      <c r="G8" s="20" t="s">
        <v>8</v>
      </c>
      <c r="H8" s="20"/>
      <c r="I8" s="20">
        <f t="shared" si="0"/>
        <v>0</v>
      </c>
      <c r="J8" s="21" t="str">
        <f>IF(OR(H8&lt;10,H8&gt;30,B8&lt;1,B8&gt;5,H$10&lt;&gt;60),"ระดับผลการประเมิน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9" spans="1:10" ht="46.5" x14ac:dyDescent="0.5">
      <c r="A9" s="6" t="s">
        <v>15</v>
      </c>
      <c r="B9" s="81"/>
      <c r="C9" s="82"/>
      <c r="D9" s="82"/>
      <c r="E9" s="82"/>
      <c r="F9" s="83"/>
      <c r="G9" s="20" t="s">
        <v>9</v>
      </c>
      <c r="H9" s="20"/>
      <c r="I9" s="20">
        <f t="shared" si="0"/>
        <v>0</v>
      </c>
      <c r="J9" s="21" t="str">
        <f>IF(OR(H9&gt;10,B9&lt;1,B9&gt;5,H10&lt;&gt;60),"ระดับผลการประเมิน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10" spans="1:10" x14ac:dyDescent="0.5">
      <c r="A10" s="73" t="s">
        <v>17</v>
      </c>
      <c r="B10" s="74"/>
      <c r="C10" s="74"/>
      <c r="D10" s="74"/>
      <c r="E10" s="74"/>
      <c r="F10" s="74"/>
      <c r="G10" s="75"/>
      <c r="H10" s="1">
        <f>SUM(H6:H9)</f>
        <v>0</v>
      </c>
      <c r="I10" s="5">
        <f>SUM(I6:I9)</f>
        <v>0</v>
      </c>
      <c r="J10" s="17" t="s">
        <v>12</v>
      </c>
    </row>
    <row r="11" spans="1:10" x14ac:dyDescent="0.5">
      <c r="A11" s="67" t="s">
        <v>16</v>
      </c>
      <c r="B11" s="68"/>
      <c r="C11" s="68"/>
      <c r="D11" s="68"/>
      <c r="E11" s="68"/>
      <c r="F11" s="68"/>
      <c r="G11" s="68"/>
      <c r="H11" s="69"/>
      <c r="I11" s="76">
        <f>IF(OR(H10=0,I10=0),0,(I10/(H10*5))*H10)</f>
        <v>0</v>
      </c>
      <c r="J11" s="63" t="s">
        <v>10</v>
      </c>
    </row>
    <row r="12" spans="1:10" x14ac:dyDescent="0.5">
      <c r="A12" s="70"/>
      <c r="B12" s="71"/>
      <c r="C12" s="71"/>
      <c r="D12" s="71"/>
      <c r="E12" s="71"/>
      <c r="F12" s="71"/>
      <c r="G12" s="71"/>
      <c r="H12" s="72"/>
      <c r="I12" s="76"/>
      <c r="J12" s="63"/>
    </row>
    <row r="13" spans="1:10" x14ac:dyDescent="0.5">
      <c r="A13" s="4"/>
    </row>
    <row r="14" spans="1:10" x14ac:dyDescent="0.5">
      <c r="A14" s="66" t="s">
        <v>18</v>
      </c>
      <c r="B14" s="66"/>
      <c r="C14" s="66"/>
      <c r="D14" s="66"/>
      <c r="E14" s="66"/>
      <c r="F14" s="66"/>
      <c r="G14" s="66"/>
      <c r="H14" s="66"/>
      <c r="I14" s="66"/>
    </row>
    <row r="15" spans="1:10" x14ac:dyDescent="0.5">
      <c r="A15" s="66" t="s">
        <v>19</v>
      </c>
      <c r="B15" s="66"/>
      <c r="C15" s="66"/>
      <c r="D15" s="66"/>
      <c r="E15" s="66"/>
      <c r="F15" s="66"/>
      <c r="G15" s="66"/>
      <c r="H15" s="66"/>
      <c r="I15" s="66"/>
    </row>
    <row r="17" spans="1:10" s="7" customFormat="1" ht="30" customHeight="1" x14ac:dyDescent="0.5">
      <c r="A17" s="65" t="s">
        <v>20</v>
      </c>
      <c r="B17" s="65"/>
      <c r="C17" s="65"/>
      <c r="D17" s="65"/>
      <c r="E17" s="65"/>
      <c r="F17" s="65"/>
      <c r="G17" s="65"/>
      <c r="H17" s="65"/>
      <c r="I17" s="9"/>
    </row>
    <row r="18" spans="1:10" x14ac:dyDescent="0.5">
      <c r="A18" s="77" t="s">
        <v>21</v>
      </c>
      <c r="B18" s="84" t="s">
        <v>2</v>
      </c>
      <c r="C18" s="84"/>
      <c r="D18" s="84"/>
      <c r="E18" s="84"/>
      <c r="F18" s="84"/>
      <c r="G18" s="79" t="s">
        <v>3</v>
      </c>
      <c r="H18" s="78" t="s">
        <v>11</v>
      </c>
      <c r="I18" s="64" t="s">
        <v>36</v>
      </c>
      <c r="J18" s="64"/>
    </row>
    <row r="19" spans="1:10" x14ac:dyDescent="0.5">
      <c r="A19" s="77"/>
      <c r="B19" s="41">
        <v>1</v>
      </c>
      <c r="C19" s="41">
        <v>2</v>
      </c>
      <c r="D19" s="41">
        <v>3</v>
      </c>
      <c r="E19" s="41">
        <v>4</v>
      </c>
      <c r="F19" s="41">
        <v>5</v>
      </c>
      <c r="G19" s="80"/>
      <c r="H19" s="78"/>
      <c r="I19" s="64"/>
      <c r="J19" s="64"/>
    </row>
    <row r="20" spans="1:10" x14ac:dyDescent="0.5">
      <c r="A20" s="6" t="s">
        <v>25</v>
      </c>
      <c r="B20" s="81"/>
      <c r="C20" s="82"/>
      <c r="D20" s="82"/>
      <c r="E20" s="82"/>
      <c r="F20" s="83"/>
      <c r="G20" s="1">
        <v>10</v>
      </c>
      <c r="H20" s="1">
        <f>B20*G20</f>
        <v>0</v>
      </c>
      <c r="I20" s="56" t="str">
        <f>IF(OR(B20&lt;1,B20&gt;5,G$24&lt;&gt;40),"ระดับผลการประเมิน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  <c r="J20" s="56"/>
    </row>
    <row r="21" spans="1:10" ht="46.5" customHeight="1" x14ac:dyDescent="0.5">
      <c r="A21" s="6" t="s">
        <v>26</v>
      </c>
      <c r="B21" s="81"/>
      <c r="C21" s="82"/>
      <c r="D21" s="82"/>
      <c r="E21" s="82"/>
      <c r="F21" s="83"/>
      <c r="G21" s="8">
        <v>10</v>
      </c>
      <c r="H21" s="1">
        <f t="shared" ref="H21:H23" si="1">B21*G21</f>
        <v>0</v>
      </c>
      <c r="I21" s="56" t="str">
        <f t="shared" ref="I21:I23" si="2">IF(OR(B21&lt;1,B21&gt;5,G$24&lt;&gt;40),"ระดับผลการประเมิน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  <c r="J21" s="56"/>
    </row>
    <row r="22" spans="1:10" ht="23.25" customHeight="1" x14ac:dyDescent="0.5">
      <c r="A22" s="6" t="s">
        <v>27</v>
      </c>
      <c r="B22" s="81"/>
      <c r="C22" s="82"/>
      <c r="D22" s="82"/>
      <c r="E22" s="82"/>
      <c r="F22" s="83"/>
      <c r="G22" s="1">
        <v>10</v>
      </c>
      <c r="H22" s="1">
        <f t="shared" si="1"/>
        <v>0</v>
      </c>
      <c r="I22" s="56" t="str">
        <f t="shared" si="2"/>
        <v>ระดับผลการประเมิน หรือค่าน้ำหนักไม่ถูกต้อง</v>
      </c>
      <c r="J22" s="56"/>
    </row>
    <row r="23" spans="1:10" ht="23.25" customHeight="1" x14ac:dyDescent="0.5">
      <c r="A23" s="6" t="s">
        <v>28</v>
      </c>
      <c r="B23" s="81"/>
      <c r="C23" s="82"/>
      <c r="D23" s="82"/>
      <c r="E23" s="82"/>
      <c r="F23" s="83"/>
      <c r="G23" s="1">
        <v>10</v>
      </c>
      <c r="H23" s="1">
        <f t="shared" si="1"/>
        <v>0</v>
      </c>
      <c r="I23" s="56" t="str">
        <f t="shared" si="2"/>
        <v>ระดับผลการประเมิน หรือค่าน้ำหนักไม่ถูกต้อง</v>
      </c>
      <c r="J23" s="56"/>
    </row>
    <row r="24" spans="1:10" x14ac:dyDescent="0.5">
      <c r="A24" s="73" t="s">
        <v>106</v>
      </c>
      <c r="B24" s="74"/>
      <c r="C24" s="74"/>
      <c r="D24" s="74"/>
      <c r="E24" s="74"/>
      <c r="F24" s="75"/>
      <c r="G24" s="1">
        <f>SUM(G20:G23)</f>
        <v>40</v>
      </c>
      <c r="H24" s="5">
        <f>SUM(H20:H23)</f>
        <v>0</v>
      </c>
      <c r="I24" s="57" t="s">
        <v>22</v>
      </c>
      <c r="J24" s="58"/>
    </row>
    <row r="25" spans="1:10" x14ac:dyDescent="0.5">
      <c r="A25" s="67" t="s">
        <v>23</v>
      </c>
      <c r="B25" s="68"/>
      <c r="C25" s="68"/>
      <c r="D25" s="68"/>
      <c r="E25" s="68"/>
      <c r="F25" s="68"/>
      <c r="G25" s="68"/>
      <c r="H25" s="76">
        <f>(H24/(G24*5))*G24</f>
        <v>0</v>
      </c>
      <c r="I25" s="59" t="s">
        <v>24</v>
      </c>
      <c r="J25" s="60"/>
    </row>
    <row r="26" spans="1:10" x14ac:dyDescent="0.5">
      <c r="A26" s="70"/>
      <c r="B26" s="71"/>
      <c r="C26" s="71"/>
      <c r="D26" s="71"/>
      <c r="E26" s="71"/>
      <c r="F26" s="71"/>
      <c r="G26" s="71"/>
      <c r="H26" s="76"/>
      <c r="I26" s="59"/>
      <c r="J26" s="60"/>
    </row>
    <row r="28" spans="1:10" ht="30" customHeight="1" x14ac:dyDescent="0.5">
      <c r="A28" s="10" t="s">
        <v>29</v>
      </c>
    </row>
    <row r="29" spans="1:10" x14ac:dyDescent="0.5">
      <c r="A29" s="96" t="s">
        <v>30</v>
      </c>
      <c r="B29" s="97"/>
      <c r="C29" s="98"/>
      <c r="D29" s="92" t="s">
        <v>31</v>
      </c>
      <c r="E29" s="93"/>
    </row>
    <row r="30" spans="1:10" x14ac:dyDescent="0.5">
      <c r="A30" s="99"/>
      <c r="B30" s="100"/>
      <c r="C30" s="101"/>
      <c r="D30" s="94" t="s">
        <v>32</v>
      </c>
      <c r="E30" s="95"/>
    </row>
    <row r="31" spans="1:10" x14ac:dyDescent="0.5">
      <c r="A31" s="102" t="s">
        <v>34</v>
      </c>
      <c r="B31" s="102"/>
      <c r="C31" s="102"/>
      <c r="D31" s="88">
        <f>I11</f>
        <v>0</v>
      </c>
      <c r="E31" s="88"/>
    </row>
    <row r="32" spans="1:10" x14ac:dyDescent="0.5">
      <c r="A32" s="102" t="s">
        <v>35</v>
      </c>
      <c r="B32" s="102"/>
      <c r="C32" s="102"/>
      <c r="D32" s="88">
        <f>H25</f>
        <v>0</v>
      </c>
      <c r="E32" s="88"/>
    </row>
    <row r="33" spans="1:5" x14ac:dyDescent="0.5">
      <c r="A33" s="85" t="s">
        <v>33</v>
      </c>
      <c r="B33" s="86"/>
      <c r="C33" s="87"/>
      <c r="D33" s="89">
        <f>SUM(D31:D32)</f>
        <v>0</v>
      </c>
      <c r="E33" s="89"/>
    </row>
  </sheetData>
  <mergeCells count="46">
    <mergeCell ref="J4:J5"/>
    <mergeCell ref="A33:C33"/>
    <mergeCell ref="D31:E31"/>
    <mergeCell ref="D32:E32"/>
    <mergeCell ref="D33:E33"/>
    <mergeCell ref="B6:F6"/>
    <mergeCell ref="B7:F7"/>
    <mergeCell ref="B8:F8"/>
    <mergeCell ref="B9:F9"/>
    <mergeCell ref="B20:F20"/>
    <mergeCell ref="B21:F21"/>
    <mergeCell ref="D29:E29"/>
    <mergeCell ref="D30:E30"/>
    <mergeCell ref="A29:C30"/>
    <mergeCell ref="A31:C31"/>
    <mergeCell ref="A32:C32"/>
    <mergeCell ref="A4:A5"/>
    <mergeCell ref="B4:F4"/>
    <mergeCell ref="G4:H4"/>
    <mergeCell ref="I4:I5"/>
    <mergeCell ref="H25:H26"/>
    <mergeCell ref="G18:G19"/>
    <mergeCell ref="A24:F24"/>
    <mergeCell ref="A25:G26"/>
    <mergeCell ref="A17:H17"/>
    <mergeCell ref="B22:F22"/>
    <mergeCell ref="B23:F23"/>
    <mergeCell ref="A18:A19"/>
    <mergeCell ref="B18:F18"/>
    <mergeCell ref="H18:H19"/>
    <mergeCell ref="I22:J22"/>
    <mergeCell ref="I23:J23"/>
    <mergeCell ref="I24:J24"/>
    <mergeCell ref="I25:J26"/>
    <mergeCell ref="A1:I1"/>
    <mergeCell ref="A2:I2"/>
    <mergeCell ref="J11:J12"/>
    <mergeCell ref="I18:J19"/>
    <mergeCell ref="I20:J20"/>
    <mergeCell ref="I21:J21"/>
    <mergeCell ref="A3:I3"/>
    <mergeCell ref="A14:I14"/>
    <mergeCell ref="A15:I15"/>
    <mergeCell ref="A11:H12"/>
    <mergeCell ref="A10:G10"/>
    <mergeCell ref="I11:I1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J1" sqref="J1"/>
    </sheetView>
  </sheetViews>
  <sheetFormatPr defaultRowHeight="23.25" x14ac:dyDescent="0.5"/>
  <cols>
    <col min="1" max="1" width="34.625" style="2" bestFit="1" customWidth="1"/>
    <col min="2" max="6" width="5.625" style="2" customWidth="1"/>
    <col min="7" max="9" width="12.625" style="2" customWidth="1"/>
    <col min="10" max="10" width="40" style="2" customWidth="1"/>
    <col min="11" max="16384" width="9" style="2"/>
  </cols>
  <sheetData>
    <row r="1" spans="1:11" x14ac:dyDescent="0.5">
      <c r="A1" s="61" t="s">
        <v>126</v>
      </c>
      <c r="B1" s="61"/>
      <c r="C1" s="61"/>
      <c r="D1" s="61"/>
      <c r="E1" s="61"/>
      <c r="F1" s="61"/>
      <c r="G1" s="61"/>
      <c r="H1" s="61"/>
      <c r="I1" s="61"/>
      <c r="J1" s="19" t="s">
        <v>127</v>
      </c>
    </row>
    <row r="2" spans="1:11" x14ac:dyDescent="0.5">
      <c r="A2" s="62" t="s">
        <v>100</v>
      </c>
      <c r="B2" s="62"/>
      <c r="C2" s="62"/>
      <c r="D2" s="62"/>
      <c r="E2" s="62"/>
      <c r="F2" s="62"/>
      <c r="G2" s="62"/>
      <c r="H2" s="62"/>
      <c r="I2" s="62"/>
      <c r="J2" s="19"/>
    </row>
    <row r="3" spans="1:11" x14ac:dyDescent="0.5">
      <c r="A3" s="65" t="s">
        <v>58</v>
      </c>
      <c r="B3" s="65"/>
      <c r="C3" s="65"/>
      <c r="D3" s="65"/>
      <c r="E3" s="65"/>
      <c r="F3" s="65"/>
      <c r="G3" s="65"/>
      <c r="H3" s="65"/>
      <c r="I3" s="65"/>
    </row>
    <row r="4" spans="1:11" x14ac:dyDescent="0.5">
      <c r="A4" s="77" t="s">
        <v>1</v>
      </c>
      <c r="B4" s="84" t="s">
        <v>2</v>
      </c>
      <c r="C4" s="84"/>
      <c r="D4" s="84"/>
      <c r="E4" s="84"/>
      <c r="F4" s="84"/>
      <c r="G4" s="178" t="s">
        <v>3</v>
      </c>
      <c r="H4" s="179"/>
      <c r="I4" s="77" t="s">
        <v>11</v>
      </c>
      <c r="J4" s="64" t="s">
        <v>36</v>
      </c>
    </row>
    <row r="5" spans="1:11" x14ac:dyDescent="0.5">
      <c r="A5" s="77"/>
      <c r="B5" s="43">
        <v>1</v>
      </c>
      <c r="C5" s="42">
        <v>2</v>
      </c>
      <c r="D5" s="43">
        <v>3</v>
      </c>
      <c r="E5" s="43">
        <v>4</v>
      </c>
      <c r="F5" s="43">
        <v>5</v>
      </c>
      <c r="G5" s="180"/>
      <c r="H5" s="181"/>
      <c r="I5" s="77"/>
      <c r="J5" s="64"/>
    </row>
    <row r="6" spans="1:11" ht="46.5" x14ac:dyDescent="0.5">
      <c r="A6" s="6" t="s">
        <v>50</v>
      </c>
      <c r="B6" s="162"/>
      <c r="C6" s="176"/>
      <c r="D6" s="176"/>
      <c r="E6" s="176"/>
      <c r="F6" s="163"/>
      <c r="G6" s="162">
        <v>55</v>
      </c>
      <c r="H6" s="163"/>
      <c r="I6" s="20">
        <f>B6*G6</f>
        <v>0</v>
      </c>
      <c r="J6" s="21" t="str">
        <f>IF(OR(B6&lt;1,B6&gt;5,G$9&lt;&gt;70),"ระดับผลการประเมิน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7" spans="1:11" x14ac:dyDescent="0.5">
      <c r="A7" s="6" t="s">
        <v>49</v>
      </c>
      <c r="B7" s="162"/>
      <c r="C7" s="176"/>
      <c r="D7" s="176"/>
      <c r="E7" s="176"/>
      <c r="F7" s="163"/>
      <c r="G7" s="152">
        <v>10</v>
      </c>
      <c r="H7" s="153"/>
      <c r="I7" s="18">
        <f t="shared" ref="I7:I8" si="0">B7*G7</f>
        <v>0</v>
      </c>
      <c r="J7" s="36" t="str">
        <f>IF(OR(B7&lt;1,B7&gt;5,G$9&lt;&gt;70),"ระดับผลการประเมิน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8" spans="1:11" x14ac:dyDescent="0.5">
      <c r="A8" s="6" t="s">
        <v>128</v>
      </c>
      <c r="B8" s="162"/>
      <c r="C8" s="176"/>
      <c r="D8" s="176"/>
      <c r="E8" s="176"/>
      <c r="F8" s="163"/>
      <c r="G8" s="162">
        <v>5</v>
      </c>
      <c r="H8" s="163"/>
      <c r="I8" s="18">
        <f t="shared" si="0"/>
        <v>0</v>
      </c>
      <c r="J8" s="36" t="str">
        <f>IF(OR(B8&lt;1,B8&gt;5,G$9&lt;&gt;70),"ระดับผลการประเมิน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9" spans="1:11" x14ac:dyDescent="0.5">
      <c r="A9" s="73" t="s">
        <v>17</v>
      </c>
      <c r="B9" s="74"/>
      <c r="C9" s="74"/>
      <c r="D9" s="74"/>
      <c r="E9" s="74"/>
      <c r="F9" s="74"/>
      <c r="G9" s="107">
        <f>SUM(G6:G8)</f>
        <v>70</v>
      </c>
      <c r="H9" s="107"/>
      <c r="I9" s="5">
        <f>SUM(I6:I8)</f>
        <v>0</v>
      </c>
      <c r="J9" s="17" t="s">
        <v>12</v>
      </c>
    </row>
    <row r="10" spans="1:11" x14ac:dyDescent="0.5">
      <c r="A10" s="67" t="s">
        <v>16</v>
      </c>
      <c r="B10" s="68"/>
      <c r="C10" s="68"/>
      <c r="D10" s="68"/>
      <c r="E10" s="68"/>
      <c r="F10" s="68"/>
      <c r="G10" s="68"/>
      <c r="H10" s="69"/>
      <c r="I10" s="76">
        <f>IF(OR(G9=0,I9=0),0,(I9/(G9*5))*G9)</f>
        <v>0</v>
      </c>
      <c r="J10" s="63" t="s">
        <v>10</v>
      </c>
    </row>
    <row r="11" spans="1:11" x14ac:dyDescent="0.5">
      <c r="A11" s="70"/>
      <c r="B11" s="71"/>
      <c r="C11" s="71"/>
      <c r="D11" s="71"/>
      <c r="E11" s="71"/>
      <c r="F11" s="71"/>
      <c r="G11" s="71"/>
      <c r="H11" s="72"/>
      <c r="I11" s="76"/>
      <c r="J11" s="63"/>
    </row>
    <row r="12" spans="1:11" x14ac:dyDescent="0.5">
      <c r="A12" s="4"/>
    </row>
    <row r="14" spans="1:11" s="7" customFormat="1" x14ac:dyDescent="0.5">
      <c r="A14" s="65" t="s">
        <v>59</v>
      </c>
      <c r="B14" s="65"/>
      <c r="C14" s="65"/>
      <c r="D14" s="65"/>
      <c r="E14" s="65"/>
      <c r="F14" s="65"/>
      <c r="G14" s="65"/>
      <c r="H14" s="65"/>
      <c r="I14" s="9"/>
    </row>
    <row r="15" spans="1:11" ht="23.25" customHeight="1" x14ac:dyDescent="0.5">
      <c r="A15" s="111" t="s">
        <v>21</v>
      </c>
      <c r="B15" s="170" t="s">
        <v>61</v>
      </c>
      <c r="C15" s="171"/>
      <c r="D15" s="171"/>
      <c r="E15" s="171"/>
      <c r="F15" s="172"/>
      <c r="G15" s="123" t="s">
        <v>82</v>
      </c>
      <c r="H15" s="124"/>
      <c r="I15" s="117" t="s">
        <v>36</v>
      </c>
      <c r="J15" s="118"/>
      <c r="K15" s="30" t="s">
        <v>99</v>
      </c>
    </row>
    <row r="16" spans="1:11" x14ac:dyDescent="0.5">
      <c r="A16" s="112"/>
      <c r="B16" s="173" t="s">
        <v>60</v>
      </c>
      <c r="C16" s="174"/>
      <c r="D16" s="174"/>
      <c r="E16" s="174"/>
      <c r="F16" s="175"/>
      <c r="G16" s="125"/>
      <c r="H16" s="126"/>
      <c r="I16" s="119"/>
      <c r="J16" s="120"/>
      <c r="K16" s="27" t="s">
        <v>90</v>
      </c>
    </row>
    <row r="17" spans="1:11" x14ac:dyDescent="0.5">
      <c r="A17" s="113"/>
      <c r="B17" s="114"/>
      <c r="C17" s="115"/>
      <c r="D17" s="115"/>
      <c r="E17" s="115"/>
      <c r="F17" s="116"/>
      <c r="G17" s="127"/>
      <c r="H17" s="128"/>
      <c r="I17" s="121"/>
      <c r="J17" s="122"/>
      <c r="K17" s="28" t="s">
        <v>91</v>
      </c>
    </row>
    <row r="18" spans="1:11" x14ac:dyDescent="0.5">
      <c r="A18" s="35" t="s">
        <v>62</v>
      </c>
      <c r="B18" s="164"/>
      <c r="C18" s="165"/>
      <c r="D18" s="165"/>
      <c r="E18" s="165"/>
      <c r="F18" s="166"/>
      <c r="G18" s="160"/>
      <c r="H18" s="161"/>
      <c r="I18" s="129"/>
      <c r="J18" s="129"/>
      <c r="K18" s="38"/>
    </row>
    <row r="19" spans="1:11" x14ac:dyDescent="0.5">
      <c r="A19" s="6" t="s">
        <v>65</v>
      </c>
      <c r="B19" s="81"/>
      <c r="C19" s="82"/>
      <c r="D19" s="82"/>
      <c r="E19" s="82"/>
      <c r="F19" s="83"/>
      <c r="G19" s="162"/>
      <c r="H19" s="163"/>
      <c r="I19" s="110" t="str">
        <f>IF(OR(OR(B19&lt;1,B19&gt;5),AND(B19&lt;&gt;"",OR(G19="",G19&lt;0,G19&gt;5))),"ระดับสมรรถนะความคาดหวัง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19" s="110"/>
      <c r="K19" s="15" t="str">
        <f>IF(AND(B19="",G19=""),"",IF(G19-B19&gt;=0,0,IF(G19-B19=-1,-1,IF(G19-B19=-2,-2,IF(G19-B19=-3,-3,"")))))</f>
        <v/>
      </c>
    </row>
    <row r="20" spans="1:11" ht="23.25" customHeight="1" x14ac:dyDescent="0.5">
      <c r="A20" s="6" t="s">
        <v>66</v>
      </c>
      <c r="B20" s="81"/>
      <c r="C20" s="82"/>
      <c r="D20" s="82"/>
      <c r="E20" s="82"/>
      <c r="F20" s="83"/>
      <c r="G20" s="152"/>
      <c r="H20" s="153"/>
      <c r="I20" s="110" t="str">
        <f t="shared" ref="I20:I23" si="1">IF(OR(OR(B20&lt;1,B20&gt;5),AND(B20&lt;&gt;"",OR(G20="",G20&lt;0,G20&gt;5))),"ระดับสมรรถนะความคาดหวัง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0" s="110"/>
      <c r="K20" s="15" t="str">
        <f t="shared" ref="K20:K30" si="2">IF(AND(B20="",G20=""),"",IF(G20-B20&gt;=0,0,IF(G20-B20=-1,-1,IF(G20-B20=-2,-2,IF(G20-B20=-3,-3,"")))))</f>
        <v/>
      </c>
    </row>
    <row r="21" spans="1:11" ht="23.25" customHeight="1" x14ac:dyDescent="0.5">
      <c r="A21" s="6" t="s">
        <v>67</v>
      </c>
      <c r="B21" s="81"/>
      <c r="C21" s="82"/>
      <c r="D21" s="82"/>
      <c r="E21" s="82"/>
      <c r="F21" s="83"/>
      <c r="G21" s="152"/>
      <c r="H21" s="153"/>
      <c r="I21" s="110" t="str">
        <f t="shared" si="1"/>
        <v>ระดับสมรรถนะความคาดหวัง หรือระดับสมรรถนะที่แสดงออก ไม่ถูกต้อง</v>
      </c>
      <c r="J21" s="110"/>
      <c r="K21" s="15" t="str">
        <f t="shared" si="2"/>
        <v/>
      </c>
    </row>
    <row r="22" spans="1:11" ht="46.5" x14ac:dyDescent="0.5">
      <c r="A22" s="6" t="s">
        <v>68</v>
      </c>
      <c r="B22" s="81"/>
      <c r="C22" s="82"/>
      <c r="D22" s="82"/>
      <c r="E22" s="82"/>
      <c r="F22" s="83"/>
      <c r="G22" s="152"/>
      <c r="H22" s="153"/>
      <c r="I22" s="110" t="str">
        <f t="shared" si="1"/>
        <v>ระดับสมรรถนะความคาดหวัง หรือระดับสมรรถนะที่แสดงออก ไม่ถูกต้อง</v>
      </c>
      <c r="J22" s="110"/>
      <c r="K22" s="15" t="str">
        <f t="shared" si="2"/>
        <v/>
      </c>
    </row>
    <row r="23" spans="1:11" ht="23.25" customHeight="1" thickBot="1" x14ac:dyDescent="0.55000000000000004">
      <c r="A23" s="23" t="s">
        <v>69</v>
      </c>
      <c r="B23" s="167"/>
      <c r="C23" s="168"/>
      <c r="D23" s="168"/>
      <c r="E23" s="168"/>
      <c r="F23" s="169"/>
      <c r="G23" s="156"/>
      <c r="H23" s="157"/>
      <c r="I23" s="130" t="str">
        <f t="shared" si="1"/>
        <v>ระดับสมรรถนะความคาดหวัง หรือระดับสมรรถนะที่แสดงออก ไม่ถูกต้อง</v>
      </c>
      <c r="J23" s="130"/>
      <c r="K23" s="37" t="str">
        <f t="shared" si="2"/>
        <v/>
      </c>
    </row>
    <row r="24" spans="1:11" ht="23.25" customHeight="1" x14ac:dyDescent="0.5">
      <c r="A24" s="34" t="s">
        <v>63</v>
      </c>
      <c r="B24" s="164"/>
      <c r="C24" s="165"/>
      <c r="D24" s="165"/>
      <c r="E24" s="165"/>
      <c r="F24" s="166"/>
      <c r="G24" s="158"/>
      <c r="H24" s="159"/>
      <c r="I24" s="131"/>
      <c r="J24" s="131"/>
      <c r="K24" s="40" t="str">
        <f t="shared" si="2"/>
        <v/>
      </c>
    </row>
    <row r="25" spans="1:11" ht="23.25" customHeight="1" x14ac:dyDescent="0.5">
      <c r="A25" s="6" t="s">
        <v>70</v>
      </c>
      <c r="B25" s="81"/>
      <c r="C25" s="82"/>
      <c r="D25" s="82"/>
      <c r="E25" s="82"/>
      <c r="F25" s="83"/>
      <c r="G25" s="152"/>
      <c r="H25" s="153"/>
      <c r="I25" s="110" t="str">
        <f>IF(OR(OR(B25&lt;1,B25&gt;5),OR(G25&lt;0,G25&gt;5)),"ระดับสมรรถนะความคาดหวัง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5" s="110"/>
      <c r="K25" s="15" t="str">
        <f t="shared" si="2"/>
        <v/>
      </c>
    </row>
    <row r="26" spans="1:11" ht="23.25" customHeight="1" x14ac:dyDescent="0.5">
      <c r="A26" s="6" t="s">
        <v>71</v>
      </c>
      <c r="B26" s="81"/>
      <c r="C26" s="82"/>
      <c r="D26" s="82"/>
      <c r="E26" s="82"/>
      <c r="F26" s="83"/>
      <c r="G26" s="152"/>
      <c r="H26" s="153"/>
      <c r="I26" s="110" t="str">
        <f t="shared" ref="I26:I27" si="3">IF(OR(OR(B26&lt;1,B26&gt;5),OR(G26&lt;0,G26&gt;5)),"ระดับสมรรถนะความคาดหวัง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6" s="110"/>
      <c r="K26" s="15" t="str">
        <f t="shared" si="2"/>
        <v/>
      </c>
    </row>
    <row r="27" spans="1:11" ht="23.25" customHeight="1" x14ac:dyDescent="0.5">
      <c r="A27" s="6" t="s">
        <v>72</v>
      </c>
      <c r="B27" s="81"/>
      <c r="C27" s="82"/>
      <c r="D27" s="82"/>
      <c r="E27" s="82"/>
      <c r="F27" s="83"/>
      <c r="G27" s="152"/>
      <c r="H27" s="153"/>
      <c r="I27" s="110" t="str">
        <f t="shared" si="3"/>
        <v>ระดับสมรรถนะความคาดหวัง หรือระดับสมรรถนะที่แสดงออก ไม่ถูกต้อง</v>
      </c>
      <c r="J27" s="110"/>
      <c r="K27" s="15" t="str">
        <f t="shared" si="2"/>
        <v/>
      </c>
    </row>
    <row r="28" spans="1:11" ht="23.25" customHeight="1" x14ac:dyDescent="0.5">
      <c r="A28" s="49" t="s">
        <v>73</v>
      </c>
      <c r="B28" s="50"/>
      <c r="C28" s="51"/>
      <c r="D28" s="51"/>
      <c r="E28" s="51"/>
      <c r="F28" s="52"/>
      <c r="G28" s="160"/>
      <c r="H28" s="161"/>
      <c r="I28" s="129"/>
      <c r="J28" s="129"/>
      <c r="K28" s="39" t="str">
        <f t="shared" si="2"/>
        <v/>
      </c>
    </row>
    <row r="29" spans="1:11" ht="23.25" customHeight="1" x14ac:dyDescent="0.5">
      <c r="A29" s="54" t="s">
        <v>74</v>
      </c>
      <c r="B29" s="81"/>
      <c r="C29" s="82"/>
      <c r="D29" s="82"/>
      <c r="E29" s="82"/>
      <c r="F29" s="83"/>
      <c r="G29" s="152"/>
      <c r="H29" s="153"/>
      <c r="I29" s="110" t="str">
        <f>IF(OR(AND(B$29&gt;0,B$30&gt;0),AND(B29=0,B30=0),AND(B29="",B30=""),AND(B29&lt;&gt;"",OR(B29&lt;1,B29&gt;5)),AND(B29&lt;&gt;"",OR(G29="",G29&lt;0,G29&gt;5))),"ระดับสมรรถนะความคาดหวัง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9" s="110"/>
      <c r="K29" s="15" t="str">
        <f t="shared" si="2"/>
        <v/>
      </c>
    </row>
    <row r="30" spans="1:11" ht="23.25" customHeight="1" x14ac:dyDescent="0.5">
      <c r="A30" s="54" t="s">
        <v>75</v>
      </c>
      <c r="B30" s="81"/>
      <c r="C30" s="82"/>
      <c r="D30" s="82"/>
      <c r="E30" s="82"/>
      <c r="F30" s="83"/>
      <c r="G30" s="152"/>
      <c r="H30" s="153"/>
      <c r="I30" s="110" t="str">
        <f>IF(OR(AND(B$29&gt;0,B$30&gt;0),AND(B29=0,B30=0),AND(B29="",B30=""),AND(B30&lt;&gt;"",OR(B30&lt;1,B30&gt;5)),AND(B30&lt;&gt;"",OR(G30="",G30&lt;0,G30&gt;5))),"ระดับสมรรถนะความคาดหวัง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0" s="110"/>
      <c r="K30" s="15" t="str">
        <f t="shared" si="2"/>
        <v/>
      </c>
    </row>
    <row r="31" spans="1:11" x14ac:dyDescent="0.5">
      <c r="A31" s="155" t="s">
        <v>83</v>
      </c>
      <c r="B31" s="155"/>
      <c r="C31" s="155"/>
      <c r="D31" s="155"/>
      <c r="E31" s="155"/>
      <c r="F31" s="155"/>
      <c r="G31" s="155"/>
      <c r="H31" s="155"/>
      <c r="I31" s="155"/>
      <c r="J31" s="155"/>
    </row>
    <row r="32" spans="1:11" x14ac:dyDescent="0.5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x14ac:dyDescent="0.5">
      <c r="A33" s="96" t="s">
        <v>88</v>
      </c>
      <c r="B33" s="97"/>
      <c r="C33" s="97"/>
      <c r="D33" s="97"/>
      <c r="E33" s="97"/>
      <c r="F33" s="98"/>
      <c r="G33" s="148" t="s">
        <v>89</v>
      </c>
      <c r="H33" s="149"/>
      <c r="I33" s="150"/>
      <c r="J33" s="24"/>
    </row>
    <row r="34" spans="1:10" x14ac:dyDescent="0.5">
      <c r="A34" s="145"/>
      <c r="B34" s="146"/>
      <c r="C34" s="146"/>
      <c r="D34" s="146"/>
      <c r="E34" s="146"/>
      <c r="F34" s="147"/>
      <c r="G34" s="27" t="s">
        <v>90</v>
      </c>
      <c r="H34" s="29" t="s">
        <v>92</v>
      </c>
      <c r="I34" s="30" t="s">
        <v>31</v>
      </c>
      <c r="J34" s="24"/>
    </row>
    <row r="35" spans="1:10" x14ac:dyDescent="0.5">
      <c r="A35" s="99"/>
      <c r="B35" s="100"/>
      <c r="C35" s="100"/>
      <c r="D35" s="100"/>
      <c r="E35" s="100"/>
      <c r="F35" s="101"/>
      <c r="G35" s="28" t="s">
        <v>91</v>
      </c>
      <c r="H35" s="28" t="s">
        <v>93</v>
      </c>
      <c r="I35" s="28"/>
      <c r="J35" s="24"/>
    </row>
    <row r="36" spans="1:10" x14ac:dyDescent="0.5">
      <c r="A36" s="151" t="s">
        <v>84</v>
      </c>
      <c r="B36" s="143"/>
      <c r="C36" s="143"/>
      <c r="D36" s="26">
        <v>3</v>
      </c>
      <c r="E36" s="143" t="s">
        <v>31</v>
      </c>
      <c r="F36" s="144"/>
      <c r="G36" s="15">
        <f>COUNTIF(K$19:K$30,0)</f>
        <v>0</v>
      </c>
      <c r="H36" s="15">
        <f>D36</f>
        <v>3</v>
      </c>
      <c r="I36" s="15">
        <f>G36*H36</f>
        <v>0</v>
      </c>
      <c r="J36" s="24"/>
    </row>
    <row r="37" spans="1:10" x14ac:dyDescent="0.5">
      <c r="A37" s="151" t="s">
        <v>85</v>
      </c>
      <c r="B37" s="143"/>
      <c r="C37" s="143"/>
      <c r="D37" s="26">
        <v>2</v>
      </c>
      <c r="E37" s="143" t="s">
        <v>31</v>
      </c>
      <c r="F37" s="144"/>
      <c r="G37" s="15">
        <f>COUNTIF(K$19:K$30,-1)</f>
        <v>0</v>
      </c>
      <c r="H37" s="15">
        <f>D37</f>
        <v>2</v>
      </c>
      <c r="I37" s="15">
        <f t="shared" ref="I37:I39" si="4">G37*H37</f>
        <v>0</v>
      </c>
      <c r="J37" s="24"/>
    </row>
    <row r="38" spans="1:10" x14ac:dyDescent="0.5">
      <c r="A38" s="151" t="s">
        <v>86</v>
      </c>
      <c r="B38" s="143"/>
      <c r="C38" s="143"/>
      <c r="D38" s="26">
        <v>1</v>
      </c>
      <c r="E38" s="143" t="s">
        <v>31</v>
      </c>
      <c r="F38" s="144"/>
      <c r="G38" s="15">
        <f>COUNTIF(K$19:K$30,-2)</f>
        <v>0</v>
      </c>
      <c r="H38" s="15">
        <f>D38</f>
        <v>1</v>
      </c>
      <c r="I38" s="15">
        <f t="shared" si="4"/>
        <v>0</v>
      </c>
      <c r="J38" s="24"/>
    </row>
    <row r="39" spans="1:10" x14ac:dyDescent="0.5">
      <c r="A39" s="151" t="s">
        <v>87</v>
      </c>
      <c r="B39" s="143"/>
      <c r="C39" s="143"/>
      <c r="D39" s="26">
        <v>0</v>
      </c>
      <c r="E39" s="143" t="s">
        <v>31</v>
      </c>
      <c r="F39" s="144"/>
      <c r="G39" s="15">
        <f>COUNTIF(K$19:K$30,-3)</f>
        <v>0</v>
      </c>
      <c r="H39" s="15">
        <f>D39</f>
        <v>0</v>
      </c>
      <c r="I39" s="15">
        <f t="shared" si="4"/>
        <v>0</v>
      </c>
      <c r="J39" s="24"/>
    </row>
    <row r="40" spans="1:10" x14ac:dyDescent="0.5">
      <c r="A40" s="140" t="s">
        <v>98</v>
      </c>
      <c r="B40" s="141"/>
      <c r="C40" s="141"/>
      <c r="D40" s="141"/>
      <c r="E40" s="141"/>
      <c r="F40" s="142"/>
      <c r="G40" s="13">
        <f>SUM(G36:G39)</f>
        <v>0</v>
      </c>
      <c r="H40" s="14" t="s">
        <v>94</v>
      </c>
      <c r="I40" s="13">
        <f>SUM(I36:I39)</f>
        <v>0</v>
      </c>
      <c r="J40" s="31"/>
    </row>
    <row r="41" spans="1:10" x14ac:dyDescent="0.5">
      <c r="A41" s="132" t="s">
        <v>97</v>
      </c>
      <c r="B41" s="133"/>
      <c r="C41" s="133"/>
      <c r="D41" s="133"/>
      <c r="E41" s="133"/>
      <c r="F41" s="133"/>
      <c r="G41" s="133"/>
      <c r="H41" s="134"/>
      <c r="I41" s="138">
        <f>IF(G40&gt;0,(I40/(G40*3))*30,0)</f>
        <v>0</v>
      </c>
      <c r="J41" s="59" t="s">
        <v>24</v>
      </c>
    </row>
    <row r="42" spans="1:10" x14ac:dyDescent="0.5">
      <c r="A42" s="135"/>
      <c r="B42" s="136"/>
      <c r="C42" s="136"/>
      <c r="D42" s="136"/>
      <c r="E42" s="136"/>
      <c r="F42" s="136"/>
      <c r="G42" s="136"/>
      <c r="H42" s="137"/>
      <c r="I42" s="139"/>
      <c r="J42" s="59"/>
    </row>
    <row r="43" spans="1:10" x14ac:dyDescent="0.5">
      <c r="A43" s="32" t="s">
        <v>95</v>
      </c>
      <c r="B43" s="25"/>
      <c r="C43" s="25"/>
      <c r="D43" s="25"/>
      <c r="E43" s="25"/>
      <c r="F43" s="25"/>
      <c r="G43" s="25"/>
      <c r="H43" s="25"/>
      <c r="I43" s="25"/>
      <c r="J43" s="24"/>
    </row>
    <row r="44" spans="1:10" x14ac:dyDescent="0.5">
      <c r="A44" s="33" t="s">
        <v>96</v>
      </c>
    </row>
    <row r="45" spans="1:10" x14ac:dyDescent="0.5">
      <c r="A45" s="10" t="s">
        <v>29</v>
      </c>
    </row>
    <row r="46" spans="1:10" x14ac:dyDescent="0.5">
      <c r="A46" s="96" t="s">
        <v>30</v>
      </c>
      <c r="B46" s="97"/>
      <c r="C46" s="98"/>
      <c r="D46" s="92" t="s">
        <v>31</v>
      </c>
      <c r="E46" s="93"/>
    </row>
    <row r="47" spans="1:10" x14ac:dyDescent="0.5">
      <c r="A47" s="99"/>
      <c r="B47" s="100"/>
      <c r="C47" s="101"/>
      <c r="D47" s="94" t="s">
        <v>32</v>
      </c>
      <c r="E47" s="95"/>
    </row>
    <row r="48" spans="1:10" x14ac:dyDescent="0.5">
      <c r="A48" s="102" t="s">
        <v>34</v>
      </c>
      <c r="B48" s="102"/>
      <c r="C48" s="102"/>
      <c r="D48" s="88">
        <f>I10</f>
        <v>0</v>
      </c>
      <c r="E48" s="88"/>
    </row>
    <row r="49" spans="1:5" x14ac:dyDescent="0.5">
      <c r="A49" s="102" t="s">
        <v>35</v>
      </c>
      <c r="B49" s="102"/>
      <c r="C49" s="102"/>
      <c r="D49" s="88">
        <f>I41</f>
        <v>0</v>
      </c>
      <c r="E49" s="88"/>
    </row>
    <row r="50" spans="1:5" x14ac:dyDescent="0.5">
      <c r="A50" s="85" t="s">
        <v>33</v>
      </c>
      <c r="B50" s="86"/>
      <c r="C50" s="87"/>
      <c r="D50" s="89">
        <f>SUM(D48:D49)</f>
        <v>0</v>
      </c>
      <c r="E50" s="89"/>
    </row>
  </sheetData>
  <mergeCells count="88">
    <mergeCell ref="A50:C50"/>
    <mergeCell ref="D50:E50"/>
    <mergeCell ref="A46:C47"/>
    <mergeCell ref="D46:E46"/>
    <mergeCell ref="D47:E47"/>
    <mergeCell ref="A48:C48"/>
    <mergeCell ref="D48:E48"/>
    <mergeCell ref="A49:C49"/>
    <mergeCell ref="D49:E49"/>
    <mergeCell ref="A39:C39"/>
    <mergeCell ref="E39:F39"/>
    <mergeCell ref="A40:F40"/>
    <mergeCell ref="A41:H42"/>
    <mergeCell ref="I41:I42"/>
    <mergeCell ref="J41:J42"/>
    <mergeCell ref="A36:C36"/>
    <mergeCell ref="E36:F36"/>
    <mergeCell ref="A37:C37"/>
    <mergeCell ref="E37:F37"/>
    <mergeCell ref="A38:C38"/>
    <mergeCell ref="E38:F38"/>
    <mergeCell ref="A31:J31"/>
    <mergeCell ref="A33:F35"/>
    <mergeCell ref="G33:I33"/>
    <mergeCell ref="G28:H28"/>
    <mergeCell ref="I28:J28"/>
    <mergeCell ref="B29:F29"/>
    <mergeCell ref="G29:H29"/>
    <mergeCell ref="I29:J29"/>
    <mergeCell ref="B30:F30"/>
    <mergeCell ref="G30:H30"/>
    <mergeCell ref="I30:J30"/>
    <mergeCell ref="B26:F26"/>
    <mergeCell ref="G26:H26"/>
    <mergeCell ref="I26:J26"/>
    <mergeCell ref="B27:F27"/>
    <mergeCell ref="G27:H27"/>
    <mergeCell ref="I27:J27"/>
    <mergeCell ref="B24:F24"/>
    <mergeCell ref="G24:H24"/>
    <mergeCell ref="I24:J24"/>
    <mergeCell ref="B25:F25"/>
    <mergeCell ref="G25:H25"/>
    <mergeCell ref="I25:J25"/>
    <mergeCell ref="B22:F22"/>
    <mergeCell ref="G22:H22"/>
    <mergeCell ref="I22:J22"/>
    <mergeCell ref="B23:F23"/>
    <mergeCell ref="G23:H23"/>
    <mergeCell ref="I23:J23"/>
    <mergeCell ref="B20:F20"/>
    <mergeCell ref="G20:H20"/>
    <mergeCell ref="I20:J20"/>
    <mergeCell ref="B21:F21"/>
    <mergeCell ref="G21:H21"/>
    <mergeCell ref="I21:J21"/>
    <mergeCell ref="B18:F18"/>
    <mergeCell ref="G18:H18"/>
    <mergeCell ref="I18:J18"/>
    <mergeCell ref="B19:F19"/>
    <mergeCell ref="G19:H19"/>
    <mergeCell ref="I19:J19"/>
    <mergeCell ref="A15:A17"/>
    <mergeCell ref="B15:F15"/>
    <mergeCell ref="G15:H17"/>
    <mergeCell ref="I15:J17"/>
    <mergeCell ref="B16:F16"/>
    <mergeCell ref="B17:F17"/>
    <mergeCell ref="A9:F9"/>
    <mergeCell ref="G9:H9"/>
    <mergeCell ref="A10:H11"/>
    <mergeCell ref="I10:I11"/>
    <mergeCell ref="J10:J11"/>
    <mergeCell ref="A14:H14"/>
    <mergeCell ref="J4:J5"/>
    <mergeCell ref="B6:F6"/>
    <mergeCell ref="G6:H6"/>
    <mergeCell ref="B7:F7"/>
    <mergeCell ref="G7:H7"/>
    <mergeCell ref="B8:F8"/>
    <mergeCell ref="G8:H8"/>
    <mergeCell ref="A1:I1"/>
    <mergeCell ref="A2:I2"/>
    <mergeCell ref="A3:I3"/>
    <mergeCell ref="A4:A5"/>
    <mergeCell ref="B4:F4"/>
    <mergeCell ref="G4:H5"/>
    <mergeCell ref="I4:I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J1" sqref="J1"/>
    </sheetView>
  </sheetViews>
  <sheetFormatPr defaultRowHeight="23.25" x14ac:dyDescent="0.5"/>
  <cols>
    <col min="1" max="1" width="34.625" style="2" bestFit="1" customWidth="1"/>
    <col min="2" max="6" width="5.625" style="2" customWidth="1"/>
    <col min="7" max="9" width="12.625" style="2" customWidth="1"/>
    <col min="10" max="10" width="40" style="2" customWidth="1"/>
    <col min="11" max="16384" width="9" style="2"/>
  </cols>
  <sheetData>
    <row r="1" spans="1:11" x14ac:dyDescent="0.5">
      <c r="A1" s="61" t="s">
        <v>129</v>
      </c>
      <c r="B1" s="61"/>
      <c r="C1" s="61"/>
      <c r="D1" s="61"/>
      <c r="E1" s="61"/>
      <c r="F1" s="61"/>
      <c r="G1" s="61"/>
      <c r="H1" s="61"/>
      <c r="I1" s="61"/>
      <c r="J1" s="19" t="s">
        <v>130</v>
      </c>
    </row>
    <row r="2" spans="1:11" x14ac:dyDescent="0.5">
      <c r="A2" s="62" t="s">
        <v>100</v>
      </c>
      <c r="B2" s="62"/>
      <c r="C2" s="62"/>
      <c r="D2" s="62"/>
      <c r="E2" s="62"/>
      <c r="F2" s="62"/>
      <c r="G2" s="62"/>
      <c r="H2" s="62"/>
      <c r="I2" s="62"/>
      <c r="J2" s="19"/>
    </row>
    <row r="3" spans="1:11" x14ac:dyDescent="0.5">
      <c r="A3" s="65" t="s">
        <v>58</v>
      </c>
      <c r="B3" s="65"/>
      <c r="C3" s="65"/>
      <c r="D3" s="65"/>
      <c r="E3" s="65"/>
      <c r="F3" s="65"/>
      <c r="G3" s="65"/>
      <c r="H3" s="65"/>
      <c r="I3" s="65"/>
    </row>
    <row r="4" spans="1:11" x14ac:dyDescent="0.5">
      <c r="A4" s="77" t="s">
        <v>1</v>
      </c>
      <c r="B4" s="84" t="s">
        <v>2</v>
      </c>
      <c r="C4" s="84"/>
      <c r="D4" s="84"/>
      <c r="E4" s="84"/>
      <c r="F4" s="84"/>
      <c r="G4" s="178" t="s">
        <v>3</v>
      </c>
      <c r="H4" s="179"/>
      <c r="I4" s="77" t="s">
        <v>11</v>
      </c>
      <c r="J4" s="64" t="s">
        <v>36</v>
      </c>
    </row>
    <row r="5" spans="1:11" x14ac:dyDescent="0.5">
      <c r="A5" s="77"/>
      <c r="B5" s="43">
        <v>1</v>
      </c>
      <c r="C5" s="42">
        <v>2</v>
      </c>
      <c r="D5" s="43">
        <v>3</v>
      </c>
      <c r="E5" s="43">
        <v>4</v>
      </c>
      <c r="F5" s="43">
        <v>5</v>
      </c>
      <c r="G5" s="180"/>
      <c r="H5" s="181"/>
      <c r="I5" s="77"/>
      <c r="J5" s="64"/>
    </row>
    <row r="6" spans="1:11" ht="46.5" x14ac:dyDescent="0.5">
      <c r="A6" s="6" t="s">
        <v>50</v>
      </c>
      <c r="B6" s="162"/>
      <c r="C6" s="176"/>
      <c r="D6" s="176"/>
      <c r="E6" s="176"/>
      <c r="F6" s="163"/>
      <c r="G6" s="162">
        <v>60</v>
      </c>
      <c r="H6" s="163"/>
      <c r="I6" s="20">
        <f>B6*G6</f>
        <v>0</v>
      </c>
      <c r="J6" s="21" t="str">
        <f>IF(OR(B6&lt;1,B6&gt;5,G$8&lt;&gt;70),"ระดับผลการประเมิน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7" spans="1:11" x14ac:dyDescent="0.5">
      <c r="A7" s="6" t="s">
        <v>49</v>
      </c>
      <c r="B7" s="162"/>
      <c r="C7" s="176"/>
      <c r="D7" s="176"/>
      <c r="E7" s="176"/>
      <c r="F7" s="163"/>
      <c r="G7" s="152">
        <v>10</v>
      </c>
      <c r="H7" s="153"/>
      <c r="I7" s="18">
        <f t="shared" ref="I7" si="0">B7*G7</f>
        <v>0</v>
      </c>
      <c r="J7" s="36" t="str">
        <f>IF(OR(B7&lt;1,B7&gt;5,G$8&lt;&gt;70),"ระดับผลการประเมิน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8" spans="1:11" x14ac:dyDescent="0.5">
      <c r="A8" s="73" t="s">
        <v>17</v>
      </c>
      <c r="B8" s="74"/>
      <c r="C8" s="74"/>
      <c r="D8" s="74"/>
      <c r="E8" s="74"/>
      <c r="F8" s="74"/>
      <c r="G8" s="107">
        <f>SUM(G6:G7)</f>
        <v>70</v>
      </c>
      <c r="H8" s="107"/>
      <c r="I8" s="5">
        <f>SUM(I6:I7)</f>
        <v>0</v>
      </c>
      <c r="J8" s="17" t="s">
        <v>12</v>
      </c>
    </row>
    <row r="9" spans="1:11" x14ac:dyDescent="0.5">
      <c r="A9" s="67" t="s">
        <v>16</v>
      </c>
      <c r="B9" s="68"/>
      <c r="C9" s="68"/>
      <c r="D9" s="68"/>
      <c r="E9" s="68"/>
      <c r="F9" s="68"/>
      <c r="G9" s="68"/>
      <c r="H9" s="69"/>
      <c r="I9" s="76">
        <f>IF(OR(G8=0,I8=0),0,(I8/(G8*5))*G8)</f>
        <v>0</v>
      </c>
      <c r="J9" s="63" t="s">
        <v>10</v>
      </c>
    </row>
    <row r="10" spans="1:11" x14ac:dyDescent="0.5">
      <c r="A10" s="70"/>
      <c r="B10" s="71"/>
      <c r="C10" s="71"/>
      <c r="D10" s="71"/>
      <c r="E10" s="71"/>
      <c r="F10" s="71"/>
      <c r="G10" s="71"/>
      <c r="H10" s="72"/>
      <c r="I10" s="76"/>
      <c r="J10" s="63"/>
    </row>
    <row r="11" spans="1:11" x14ac:dyDescent="0.5">
      <c r="A11" s="4"/>
    </row>
    <row r="13" spans="1:11" s="7" customFormat="1" x14ac:dyDescent="0.5">
      <c r="A13" s="65" t="s">
        <v>59</v>
      </c>
      <c r="B13" s="65"/>
      <c r="C13" s="65"/>
      <c r="D13" s="65"/>
      <c r="E13" s="65"/>
      <c r="F13" s="65"/>
      <c r="G13" s="65"/>
      <c r="H13" s="65"/>
      <c r="I13" s="9"/>
    </row>
    <row r="14" spans="1:11" ht="23.25" customHeight="1" x14ac:dyDescent="0.5">
      <c r="A14" s="111" t="s">
        <v>21</v>
      </c>
      <c r="B14" s="170" t="s">
        <v>61</v>
      </c>
      <c r="C14" s="171"/>
      <c r="D14" s="171"/>
      <c r="E14" s="171"/>
      <c r="F14" s="172"/>
      <c r="G14" s="123" t="s">
        <v>82</v>
      </c>
      <c r="H14" s="124"/>
      <c r="I14" s="117" t="s">
        <v>36</v>
      </c>
      <c r="J14" s="118"/>
      <c r="K14" s="30" t="s">
        <v>99</v>
      </c>
    </row>
    <row r="15" spans="1:11" x14ac:dyDescent="0.5">
      <c r="A15" s="112"/>
      <c r="B15" s="173" t="s">
        <v>60</v>
      </c>
      <c r="C15" s="174"/>
      <c r="D15" s="174"/>
      <c r="E15" s="174"/>
      <c r="F15" s="175"/>
      <c r="G15" s="125"/>
      <c r="H15" s="126"/>
      <c r="I15" s="119"/>
      <c r="J15" s="120"/>
      <c r="K15" s="27" t="s">
        <v>90</v>
      </c>
    </row>
    <row r="16" spans="1:11" x14ac:dyDescent="0.5">
      <c r="A16" s="113"/>
      <c r="B16" s="114"/>
      <c r="C16" s="115"/>
      <c r="D16" s="115"/>
      <c r="E16" s="115"/>
      <c r="F16" s="116"/>
      <c r="G16" s="127"/>
      <c r="H16" s="128"/>
      <c r="I16" s="121"/>
      <c r="J16" s="122"/>
      <c r="K16" s="28" t="s">
        <v>91</v>
      </c>
    </row>
    <row r="17" spans="1:11" x14ac:dyDescent="0.5">
      <c r="A17" s="35" t="s">
        <v>62</v>
      </c>
      <c r="B17" s="164"/>
      <c r="C17" s="165"/>
      <c r="D17" s="165"/>
      <c r="E17" s="165"/>
      <c r="F17" s="166"/>
      <c r="G17" s="160"/>
      <c r="H17" s="161"/>
      <c r="I17" s="129"/>
      <c r="J17" s="129"/>
      <c r="K17" s="38"/>
    </row>
    <row r="18" spans="1:11" x14ac:dyDescent="0.5">
      <c r="A18" s="6" t="s">
        <v>65</v>
      </c>
      <c r="B18" s="81"/>
      <c r="C18" s="82"/>
      <c r="D18" s="82"/>
      <c r="E18" s="82"/>
      <c r="F18" s="83"/>
      <c r="G18" s="162"/>
      <c r="H18" s="163"/>
      <c r="I18" s="110" t="str">
        <f>IF(OR(OR(B18&lt;1,B18&gt;5),AND(B18&lt;&gt;"",OR(G18="",G18&lt;0,G18&gt;5))),"ระดับสมรรถนะความคาดหวัง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18" s="110"/>
      <c r="K18" s="15" t="str">
        <f>IF(AND(B18="",G18=""),"",IF(G18-B18&gt;=0,0,IF(G18-B18=-1,-1,IF(G18-B18=-2,-2,IF(G18-B18=-3,-3,"")))))</f>
        <v/>
      </c>
    </row>
    <row r="19" spans="1:11" ht="23.25" customHeight="1" x14ac:dyDescent="0.5">
      <c r="A19" s="6" t="s">
        <v>66</v>
      </c>
      <c r="B19" s="81"/>
      <c r="C19" s="82"/>
      <c r="D19" s="82"/>
      <c r="E19" s="82"/>
      <c r="F19" s="83"/>
      <c r="G19" s="152"/>
      <c r="H19" s="153"/>
      <c r="I19" s="110" t="str">
        <f t="shared" ref="I19:I22" si="1">IF(OR(OR(B19&lt;1,B19&gt;5),AND(B19&lt;&gt;"",OR(G19="",G19&lt;0,G19&gt;5))),"ระดับสมรรถนะความคาดหวัง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19" s="110"/>
      <c r="K19" s="15" t="str">
        <f t="shared" ref="K19:K29" si="2">IF(AND(B19="",G19=""),"",IF(G19-B19&gt;=0,0,IF(G19-B19=-1,-1,IF(G19-B19=-2,-2,IF(G19-B19=-3,-3,"")))))</f>
        <v/>
      </c>
    </row>
    <row r="20" spans="1:11" ht="23.25" customHeight="1" x14ac:dyDescent="0.5">
      <c r="A20" s="6" t="s">
        <v>67</v>
      </c>
      <c r="B20" s="81"/>
      <c r="C20" s="82"/>
      <c r="D20" s="82"/>
      <c r="E20" s="82"/>
      <c r="F20" s="83"/>
      <c r="G20" s="152"/>
      <c r="H20" s="153"/>
      <c r="I20" s="110" t="str">
        <f t="shared" si="1"/>
        <v>ระดับสมรรถนะความคาดหวัง หรือระดับสมรรถนะที่แสดงออก ไม่ถูกต้อง</v>
      </c>
      <c r="J20" s="110"/>
      <c r="K20" s="15" t="str">
        <f t="shared" si="2"/>
        <v/>
      </c>
    </row>
    <row r="21" spans="1:11" ht="46.5" x14ac:dyDescent="0.5">
      <c r="A21" s="6" t="s">
        <v>68</v>
      </c>
      <c r="B21" s="81"/>
      <c r="C21" s="82"/>
      <c r="D21" s="82"/>
      <c r="E21" s="82"/>
      <c r="F21" s="83"/>
      <c r="G21" s="152"/>
      <c r="H21" s="153"/>
      <c r="I21" s="110" t="str">
        <f t="shared" si="1"/>
        <v>ระดับสมรรถนะความคาดหวัง หรือระดับสมรรถนะที่แสดงออก ไม่ถูกต้อง</v>
      </c>
      <c r="J21" s="110"/>
      <c r="K21" s="15" t="str">
        <f t="shared" si="2"/>
        <v/>
      </c>
    </row>
    <row r="22" spans="1:11" ht="23.25" customHeight="1" thickBot="1" x14ac:dyDescent="0.55000000000000004">
      <c r="A22" s="23" t="s">
        <v>69</v>
      </c>
      <c r="B22" s="167"/>
      <c r="C22" s="168"/>
      <c r="D22" s="168"/>
      <c r="E22" s="168"/>
      <c r="F22" s="169"/>
      <c r="G22" s="156"/>
      <c r="H22" s="157"/>
      <c r="I22" s="130" t="str">
        <f t="shared" si="1"/>
        <v>ระดับสมรรถนะความคาดหวัง หรือระดับสมรรถนะที่แสดงออก ไม่ถูกต้อง</v>
      </c>
      <c r="J22" s="130"/>
      <c r="K22" s="37" t="str">
        <f t="shared" si="2"/>
        <v/>
      </c>
    </row>
    <row r="23" spans="1:11" ht="23.25" customHeight="1" x14ac:dyDescent="0.5">
      <c r="A23" s="34" t="s">
        <v>63</v>
      </c>
      <c r="B23" s="164"/>
      <c r="C23" s="165"/>
      <c r="D23" s="165"/>
      <c r="E23" s="165"/>
      <c r="F23" s="166"/>
      <c r="G23" s="158"/>
      <c r="H23" s="159"/>
      <c r="I23" s="131"/>
      <c r="J23" s="131"/>
      <c r="K23" s="40" t="str">
        <f t="shared" si="2"/>
        <v/>
      </c>
    </row>
    <row r="24" spans="1:11" ht="23.25" customHeight="1" x14ac:dyDescent="0.5">
      <c r="A24" s="6" t="s">
        <v>70</v>
      </c>
      <c r="B24" s="81"/>
      <c r="C24" s="82"/>
      <c r="D24" s="82"/>
      <c r="E24" s="82"/>
      <c r="F24" s="83"/>
      <c r="G24" s="152"/>
      <c r="H24" s="153"/>
      <c r="I24" s="110" t="str">
        <f>IF(OR(OR(B24&lt;1,B24&gt;5),OR(G24&lt;0,G24&gt;5)),"ระดับสมรรถนะความคาดหวัง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4" s="110"/>
      <c r="K24" s="15" t="str">
        <f t="shared" si="2"/>
        <v/>
      </c>
    </row>
    <row r="25" spans="1:11" ht="23.25" customHeight="1" x14ac:dyDescent="0.5">
      <c r="A25" s="6" t="s">
        <v>71</v>
      </c>
      <c r="B25" s="81"/>
      <c r="C25" s="82"/>
      <c r="D25" s="82"/>
      <c r="E25" s="82"/>
      <c r="F25" s="83"/>
      <c r="G25" s="152"/>
      <c r="H25" s="153"/>
      <c r="I25" s="110" t="str">
        <f t="shared" ref="I25:I26" si="3">IF(OR(OR(B25&lt;1,B25&gt;5),OR(G25&lt;0,G25&gt;5)),"ระดับสมรรถนะความคาดหวัง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5" s="110"/>
      <c r="K25" s="15" t="str">
        <f t="shared" si="2"/>
        <v/>
      </c>
    </row>
    <row r="26" spans="1:11" ht="23.25" customHeight="1" x14ac:dyDescent="0.5">
      <c r="A26" s="6" t="s">
        <v>72</v>
      </c>
      <c r="B26" s="81"/>
      <c r="C26" s="82"/>
      <c r="D26" s="82"/>
      <c r="E26" s="82"/>
      <c r="F26" s="83"/>
      <c r="G26" s="152"/>
      <c r="H26" s="153"/>
      <c r="I26" s="110" t="str">
        <f t="shared" si="3"/>
        <v>ระดับสมรรถนะความคาดหวัง หรือระดับสมรรถนะที่แสดงออก ไม่ถูกต้อง</v>
      </c>
      <c r="J26" s="110"/>
      <c r="K26" s="15" t="str">
        <f t="shared" si="2"/>
        <v/>
      </c>
    </row>
    <row r="27" spans="1:11" ht="23.25" customHeight="1" x14ac:dyDescent="0.5">
      <c r="A27" s="49" t="s">
        <v>73</v>
      </c>
      <c r="B27" s="50"/>
      <c r="C27" s="51"/>
      <c r="D27" s="51"/>
      <c r="E27" s="51"/>
      <c r="F27" s="52"/>
      <c r="G27" s="160"/>
      <c r="H27" s="161"/>
      <c r="I27" s="129"/>
      <c r="J27" s="129"/>
      <c r="K27" s="39" t="str">
        <f t="shared" si="2"/>
        <v/>
      </c>
    </row>
    <row r="28" spans="1:11" ht="23.25" customHeight="1" x14ac:dyDescent="0.5">
      <c r="A28" s="54" t="s">
        <v>74</v>
      </c>
      <c r="B28" s="81"/>
      <c r="C28" s="82"/>
      <c r="D28" s="82"/>
      <c r="E28" s="82"/>
      <c r="F28" s="83"/>
      <c r="G28" s="152"/>
      <c r="H28" s="153"/>
      <c r="I28" s="110" t="str">
        <f>IF(OR(AND(B$28&gt;0,B$29&gt;0),AND(B28=0,B29=0),AND(B28="",B29=""),AND(B28&lt;&gt;"",OR(B28&lt;1,B28&gt;5)),AND(B28&lt;&gt;"",OR(G28="",G28&lt;0,G28&gt;5))),"ระดับสมรรถนะความคาดหวัง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8" s="110"/>
      <c r="K28" s="15" t="str">
        <f t="shared" si="2"/>
        <v/>
      </c>
    </row>
    <row r="29" spans="1:11" ht="23.25" customHeight="1" x14ac:dyDescent="0.5">
      <c r="A29" s="54" t="s">
        <v>75</v>
      </c>
      <c r="B29" s="81"/>
      <c r="C29" s="82"/>
      <c r="D29" s="82"/>
      <c r="E29" s="82"/>
      <c r="F29" s="83"/>
      <c r="G29" s="152"/>
      <c r="H29" s="153"/>
      <c r="I29" s="110" t="str">
        <f>IF(OR(AND(B$28&gt;0,B$29&gt;0),AND(B28=0,B29=0),AND(B28="",B29=""),AND(B29&lt;&gt;"",OR(B29&lt;1,B29&gt;5)),AND(B29&lt;&gt;"",OR(G29="",G29&lt;0,G29&gt;5))),"ระดับสมรรถนะความคาดหวัง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9" s="110"/>
      <c r="K29" s="15" t="str">
        <f t="shared" si="2"/>
        <v/>
      </c>
    </row>
    <row r="30" spans="1:11" x14ac:dyDescent="0.5">
      <c r="A30" s="155" t="s">
        <v>83</v>
      </c>
      <c r="B30" s="155"/>
      <c r="C30" s="155"/>
      <c r="D30" s="155"/>
      <c r="E30" s="155"/>
      <c r="F30" s="155"/>
      <c r="G30" s="155"/>
      <c r="H30" s="155"/>
      <c r="I30" s="155"/>
      <c r="J30" s="155"/>
    </row>
    <row r="31" spans="1:11" x14ac:dyDescent="0.5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spans="1:11" x14ac:dyDescent="0.5">
      <c r="A32" s="96" t="s">
        <v>88</v>
      </c>
      <c r="B32" s="97"/>
      <c r="C32" s="97"/>
      <c r="D32" s="97"/>
      <c r="E32" s="97"/>
      <c r="F32" s="98"/>
      <c r="G32" s="148" t="s">
        <v>89</v>
      </c>
      <c r="H32" s="149"/>
      <c r="I32" s="150"/>
      <c r="J32" s="24"/>
    </row>
    <row r="33" spans="1:10" x14ac:dyDescent="0.5">
      <c r="A33" s="145"/>
      <c r="B33" s="146"/>
      <c r="C33" s="146"/>
      <c r="D33" s="146"/>
      <c r="E33" s="146"/>
      <c r="F33" s="147"/>
      <c r="G33" s="27" t="s">
        <v>90</v>
      </c>
      <c r="H33" s="29" t="s">
        <v>92</v>
      </c>
      <c r="I33" s="30" t="s">
        <v>31</v>
      </c>
      <c r="J33" s="24"/>
    </row>
    <row r="34" spans="1:10" x14ac:dyDescent="0.5">
      <c r="A34" s="99"/>
      <c r="B34" s="100"/>
      <c r="C34" s="100"/>
      <c r="D34" s="100"/>
      <c r="E34" s="100"/>
      <c r="F34" s="101"/>
      <c r="G34" s="28" t="s">
        <v>91</v>
      </c>
      <c r="H34" s="28" t="s">
        <v>93</v>
      </c>
      <c r="I34" s="28"/>
      <c r="J34" s="24"/>
    </row>
    <row r="35" spans="1:10" x14ac:dyDescent="0.5">
      <c r="A35" s="151" t="s">
        <v>84</v>
      </c>
      <c r="B35" s="143"/>
      <c r="C35" s="143"/>
      <c r="D35" s="26">
        <v>3</v>
      </c>
      <c r="E35" s="143" t="s">
        <v>31</v>
      </c>
      <c r="F35" s="144"/>
      <c r="G35" s="15">
        <f>COUNTIF(K$18:K$29,0)</f>
        <v>0</v>
      </c>
      <c r="H35" s="15">
        <f>D35</f>
        <v>3</v>
      </c>
      <c r="I35" s="15">
        <f>G35*H35</f>
        <v>0</v>
      </c>
      <c r="J35" s="24"/>
    </row>
    <row r="36" spans="1:10" x14ac:dyDescent="0.5">
      <c r="A36" s="151" t="s">
        <v>85</v>
      </c>
      <c r="B36" s="143"/>
      <c r="C36" s="143"/>
      <c r="D36" s="26">
        <v>2</v>
      </c>
      <c r="E36" s="143" t="s">
        <v>31</v>
      </c>
      <c r="F36" s="144"/>
      <c r="G36" s="15">
        <f>COUNTIF(K$18:K$29,-1)</f>
        <v>0</v>
      </c>
      <c r="H36" s="15">
        <f>D36</f>
        <v>2</v>
      </c>
      <c r="I36" s="15">
        <f t="shared" ref="I36:I38" si="4">G36*H36</f>
        <v>0</v>
      </c>
      <c r="J36" s="24"/>
    </row>
    <row r="37" spans="1:10" x14ac:dyDescent="0.5">
      <c r="A37" s="151" t="s">
        <v>86</v>
      </c>
      <c r="B37" s="143"/>
      <c r="C37" s="143"/>
      <c r="D37" s="26">
        <v>1</v>
      </c>
      <c r="E37" s="143" t="s">
        <v>31</v>
      </c>
      <c r="F37" s="144"/>
      <c r="G37" s="15">
        <f>COUNTIF(K$18:K$29,-2)</f>
        <v>0</v>
      </c>
      <c r="H37" s="15">
        <f>D37</f>
        <v>1</v>
      </c>
      <c r="I37" s="15">
        <f t="shared" si="4"/>
        <v>0</v>
      </c>
      <c r="J37" s="24"/>
    </row>
    <row r="38" spans="1:10" x14ac:dyDescent="0.5">
      <c r="A38" s="151" t="s">
        <v>87</v>
      </c>
      <c r="B38" s="143"/>
      <c r="C38" s="143"/>
      <c r="D38" s="26">
        <v>0</v>
      </c>
      <c r="E38" s="143" t="s">
        <v>31</v>
      </c>
      <c r="F38" s="144"/>
      <c r="G38" s="15">
        <f>COUNTIF(K$18:K$29,-3)</f>
        <v>0</v>
      </c>
      <c r="H38" s="15">
        <f>D38</f>
        <v>0</v>
      </c>
      <c r="I38" s="15">
        <f t="shared" si="4"/>
        <v>0</v>
      </c>
      <c r="J38" s="24"/>
    </row>
    <row r="39" spans="1:10" x14ac:dyDescent="0.5">
      <c r="A39" s="140" t="s">
        <v>98</v>
      </c>
      <c r="B39" s="141"/>
      <c r="C39" s="141"/>
      <c r="D39" s="141"/>
      <c r="E39" s="141"/>
      <c r="F39" s="142"/>
      <c r="G39" s="13">
        <f>SUM(G35:G38)</f>
        <v>0</v>
      </c>
      <c r="H39" s="14" t="s">
        <v>94</v>
      </c>
      <c r="I39" s="13">
        <f>SUM(I35:I38)</f>
        <v>0</v>
      </c>
      <c r="J39" s="31"/>
    </row>
    <row r="40" spans="1:10" x14ac:dyDescent="0.5">
      <c r="A40" s="132" t="s">
        <v>97</v>
      </c>
      <c r="B40" s="133"/>
      <c r="C40" s="133"/>
      <c r="D40" s="133"/>
      <c r="E40" s="133"/>
      <c r="F40" s="133"/>
      <c r="G40" s="133"/>
      <c r="H40" s="134"/>
      <c r="I40" s="138">
        <f>IF(G39&gt;0,(I39/(G39*3))*30,0)</f>
        <v>0</v>
      </c>
      <c r="J40" s="59" t="s">
        <v>24</v>
      </c>
    </row>
    <row r="41" spans="1:10" x14ac:dyDescent="0.5">
      <c r="A41" s="135"/>
      <c r="B41" s="136"/>
      <c r="C41" s="136"/>
      <c r="D41" s="136"/>
      <c r="E41" s="136"/>
      <c r="F41" s="136"/>
      <c r="G41" s="136"/>
      <c r="H41" s="137"/>
      <c r="I41" s="139"/>
      <c r="J41" s="59"/>
    </row>
    <row r="42" spans="1:10" x14ac:dyDescent="0.5">
      <c r="A42" s="32" t="s">
        <v>95</v>
      </c>
      <c r="B42" s="25"/>
      <c r="C42" s="25"/>
      <c r="D42" s="25"/>
      <c r="E42" s="25"/>
      <c r="F42" s="25"/>
      <c r="G42" s="25"/>
      <c r="H42" s="25"/>
      <c r="I42" s="25"/>
      <c r="J42" s="24"/>
    </row>
    <row r="43" spans="1:10" x14ac:dyDescent="0.5">
      <c r="A43" s="33" t="s">
        <v>96</v>
      </c>
    </row>
    <row r="44" spans="1:10" x14ac:dyDescent="0.5">
      <c r="A44" s="10" t="s">
        <v>29</v>
      </c>
    </row>
    <row r="45" spans="1:10" x14ac:dyDescent="0.5">
      <c r="A45" s="96" t="s">
        <v>30</v>
      </c>
      <c r="B45" s="97"/>
      <c r="C45" s="98"/>
      <c r="D45" s="92" t="s">
        <v>31</v>
      </c>
      <c r="E45" s="93"/>
    </row>
    <row r="46" spans="1:10" x14ac:dyDescent="0.5">
      <c r="A46" s="99"/>
      <c r="B46" s="100"/>
      <c r="C46" s="101"/>
      <c r="D46" s="94" t="s">
        <v>32</v>
      </c>
      <c r="E46" s="95"/>
    </row>
    <row r="47" spans="1:10" x14ac:dyDescent="0.5">
      <c r="A47" s="102" t="s">
        <v>34</v>
      </c>
      <c r="B47" s="102"/>
      <c r="C47" s="102"/>
      <c r="D47" s="88">
        <f>I9</f>
        <v>0</v>
      </c>
      <c r="E47" s="88"/>
    </row>
    <row r="48" spans="1:10" x14ac:dyDescent="0.5">
      <c r="A48" s="102" t="s">
        <v>35</v>
      </c>
      <c r="B48" s="102"/>
      <c r="C48" s="102"/>
      <c r="D48" s="88">
        <f>I40</f>
        <v>0</v>
      </c>
      <c r="E48" s="88"/>
    </row>
    <row r="49" spans="1:5" x14ac:dyDescent="0.5">
      <c r="A49" s="85" t="s">
        <v>33</v>
      </c>
      <c r="B49" s="86"/>
      <c r="C49" s="87"/>
      <c r="D49" s="89">
        <f>SUM(D47:D48)</f>
        <v>0</v>
      </c>
      <c r="E49" s="89"/>
    </row>
  </sheetData>
  <mergeCells count="86">
    <mergeCell ref="A48:C48"/>
    <mergeCell ref="D48:E48"/>
    <mergeCell ref="A49:C49"/>
    <mergeCell ref="D49:E49"/>
    <mergeCell ref="I40:I41"/>
    <mergeCell ref="J40:J41"/>
    <mergeCell ref="A45:C46"/>
    <mergeCell ref="D45:E45"/>
    <mergeCell ref="D46:E46"/>
    <mergeCell ref="A47:C47"/>
    <mergeCell ref="D47:E47"/>
    <mergeCell ref="A37:C37"/>
    <mergeCell ref="E37:F37"/>
    <mergeCell ref="A38:C38"/>
    <mergeCell ref="E38:F38"/>
    <mergeCell ref="A39:F39"/>
    <mergeCell ref="A40:H41"/>
    <mergeCell ref="A30:J30"/>
    <mergeCell ref="A32:F34"/>
    <mergeCell ref="G32:I32"/>
    <mergeCell ref="A35:C35"/>
    <mergeCell ref="E35:F35"/>
    <mergeCell ref="A36:C36"/>
    <mergeCell ref="E36:F36"/>
    <mergeCell ref="G27:H27"/>
    <mergeCell ref="I27:J27"/>
    <mergeCell ref="B28:F28"/>
    <mergeCell ref="G28:H28"/>
    <mergeCell ref="I28:J28"/>
    <mergeCell ref="B29:F29"/>
    <mergeCell ref="G29:H29"/>
    <mergeCell ref="I29:J29"/>
    <mergeCell ref="B25:F25"/>
    <mergeCell ref="G25:H25"/>
    <mergeCell ref="I25:J25"/>
    <mergeCell ref="B26:F26"/>
    <mergeCell ref="G26:H26"/>
    <mergeCell ref="I26:J26"/>
    <mergeCell ref="B23:F23"/>
    <mergeCell ref="G23:H23"/>
    <mergeCell ref="I23:J23"/>
    <mergeCell ref="B24:F24"/>
    <mergeCell ref="G24:H24"/>
    <mergeCell ref="I24:J24"/>
    <mergeCell ref="B21:F21"/>
    <mergeCell ref="G21:H21"/>
    <mergeCell ref="I21:J21"/>
    <mergeCell ref="B22:F22"/>
    <mergeCell ref="G22:H22"/>
    <mergeCell ref="I22:J22"/>
    <mergeCell ref="B19:F19"/>
    <mergeCell ref="G19:H19"/>
    <mergeCell ref="I19:J19"/>
    <mergeCell ref="B20:F20"/>
    <mergeCell ref="G20:H20"/>
    <mergeCell ref="I20:J20"/>
    <mergeCell ref="B17:F17"/>
    <mergeCell ref="G17:H17"/>
    <mergeCell ref="I17:J17"/>
    <mergeCell ref="B18:F18"/>
    <mergeCell ref="G18:H18"/>
    <mergeCell ref="I18:J18"/>
    <mergeCell ref="A14:A16"/>
    <mergeCell ref="B14:F14"/>
    <mergeCell ref="G14:H16"/>
    <mergeCell ref="I14:J16"/>
    <mergeCell ref="B15:F15"/>
    <mergeCell ref="B16:F16"/>
    <mergeCell ref="A8:F8"/>
    <mergeCell ref="G8:H8"/>
    <mergeCell ref="A9:H10"/>
    <mergeCell ref="I9:I10"/>
    <mergeCell ref="J9:J10"/>
    <mergeCell ref="A13:H13"/>
    <mergeCell ref="J4:J5"/>
    <mergeCell ref="B6:F6"/>
    <mergeCell ref="G6:H6"/>
    <mergeCell ref="B7:F7"/>
    <mergeCell ref="G7:H7"/>
    <mergeCell ref="A1:I1"/>
    <mergeCell ref="A2:I2"/>
    <mergeCell ref="A3:I3"/>
    <mergeCell ref="A4:A5"/>
    <mergeCell ref="B4:F4"/>
    <mergeCell ref="G4:H5"/>
    <mergeCell ref="I4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1" sqref="J1"/>
    </sheetView>
  </sheetViews>
  <sheetFormatPr defaultRowHeight="23.25" x14ac:dyDescent="0.5"/>
  <cols>
    <col min="1" max="1" width="34.625" style="2" bestFit="1" customWidth="1"/>
    <col min="2" max="6" width="5.625" style="2" customWidth="1"/>
    <col min="7" max="9" width="12.625" style="2" customWidth="1"/>
    <col min="10" max="10" width="33.375" style="2" bestFit="1" customWidth="1"/>
    <col min="11" max="16384" width="9" style="2"/>
  </cols>
  <sheetData>
    <row r="1" spans="1:10" x14ac:dyDescent="0.5">
      <c r="A1" s="61" t="s">
        <v>40</v>
      </c>
      <c r="B1" s="61"/>
      <c r="C1" s="61"/>
      <c r="D1" s="61"/>
      <c r="E1" s="61"/>
      <c r="F1" s="61"/>
      <c r="G1" s="61"/>
      <c r="H1" s="61"/>
      <c r="I1" s="61"/>
      <c r="J1" s="19" t="s">
        <v>39</v>
      </c>
    </row>
    <row r="2" spans="1:10" x14ac:dyDescent="0.5">
      <c r="A2" s="62" t="s">
        <v>100</v>
      </c>
      <c r="B2" s="62"/>
      <c r="C2" s="62"/>
      <c r="D2" s="62"/>
      <c r="E2" s="62"/>
      <c r="F2" s="62"/>
      <c r="G2" s="62"/>
      <c r="H2" s="62"/>
      <c r="I2" s="62"/>
      <c r="J2" s="19"/>
    </row>
    <row r="3" spans="1:10" ht="30" customHeight="1" x14ac:dyDescent="0.5">
      <c r="A3" s="65" t="s">
        <v>0</v>
      </c>
      <c r="B3" s="65"/>
      <c r="C3" s="65"/>
      <c r="D3" s="65"/>
      <c r="E3" s="65"/>
      <c r="F3" s="65"/>
      <c r="G3" s="65"/>
      <c r="H3" s="65"/>
      <c r="I3" s="65"/>
    </row>
    <row r="4" spans="1:10" x14ac:dyDescent="0.5">
      <c r="A4" s="77" t="s">
        <v>1</v>
      </c>
      <c r="B4" s="77" t="s">
        <v>2</v>
      </c>
      <c r="C4" s="77"/>
      <c r="D4" s="77"/>
      <c r="E4" s="77"/>
      <c r="F4" s="77"/>
      <c r="G4" s="77" t="s">
        <v>3</v>
      </c>
      <c r="H4" s="77"/>
      <c r="I4" s="77" t="s">
        <v>11</v>
      </c>
      <c r="J4" s="64" t="s">
        <v>36</v>
      </c>
    </row>
    <row r="5" spans="1:10" ht="46.5" x14ac:dyDescent="0.5">
      <c r="A5" s="77"/>
      <c r="B5" s="41">
        <v>1</v>
      </c>
      <c r="C5" s="42">
        <v>2</v>
      </c>
      <c r="D5" s="41">
        <v>3</v>
      </c>
      <c r="E5" s="41">
        <v>4</v>
      </c>
      <c r="F5" s="41">
        <v>5</v>
      </c>
      <c r="G5" s="3" t="s">
        <v>14</v>
      </c>
      <c r="H5" s="41" t="s">
        <v>4</v>
      </c>
      <c r="I5" s="77"/>
      <c r="J5" s="64"/>
    </row>
    <row r="6" spans="1:10" ht="46.5" x14ac:dyDescent="0.5">
      <c r="A6" s="6" t="s">
        <v>45</v>
      </c>
      <c r="B6" s="81"/>
      <c r="C6" s="82"/>
      <c r="D6" s="82"/>
      <c r="E6" s="82"/>
      <c r="F6" s="83"/>
      <c r="G6" s="20" t="s">
        <v>8</v>
      </c>
      <c r="H6" s="20"/>
      <c r="I6" s="20">
        <f>B6*H6</f>
        <v>0</v>
      </c>
      <c r="J6" s="21" t="str">
        <f>IF(OR(H6&lt;10,B6&lt;1,B6&gt;5,H$11&lt;&gt;60),"ระดับผลการประเมิน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7" spans="1:10" x14ac:dyDescent="0.5">
      <c r="A7" s="6" t="s">
        <v>41</v>
      </c>
      <c r="B7" s="81"/>
      <c r="C7" s="82"/>
      <c r="D7" s="82"/>
      <c r="E7" s="82"/>
      <c r="F7" s="83"/>
      <c r="G7" s="1" t="s">
        <v>8</v>
      </c>
      <c r="H7" s="1"/>
      <c r="I7" s="1">
        <f t="shared" ref="I7:I10" si="0">B7*H7</f>
        <v>0</v>
      </c>
      <c r="J7" s="22" t="str">
        <f t="shared" ref="J7:J9" si="1">IF(OR(H7&lt;10,B7&lt;1,B7&gt;5,H$11&lt;&gt;60),"ระดับผลการประเมิน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8" spans="1:10" x14ac:dyDescent="0.5">
      <c r="A8" s="6" t="s">
        <v>42</v>
      </c>
      <c r="B8" s="81"/>
      <c r="C8" s="82"/>
      <c r="D8" s="82"/>
      <c r="E8" s="82"/>
      <c r="F8" s="83"/>
      <c r="G8" s="8" t="s">
        <v>8</v>
      </c>
      <c r="H8" s="1"/>
      <c r="I8" s="1">
        <f t="shared" si="0"/>
        <v>0</v>
      </c>
      <c r="J8" s="22" t="str">
        <f t="shared" si="1"/>
        <v>ระดับผลการประเมิน หรือค่าน้ำหนักไม่ถูกต้อง</v>
      </c>
    </row>
    <row r="9" spans="1:10" x14ac:dyDescent="0.5">
      <c r="A9" s="6" t="s">
        <v>43</v>
      </c>
      <c r="B9" s="81"/>
      <c r="C9" s="82"/>
      <c r="D9" s="82"/>
      <c r="E9" s="82"/>
      <c r="F9" s="83"/>
      <c r="G9" s="1" t="s">
        <v>9</v>
      </c>
      <c r="H9" s="1"/>
      <c r="I9" s="1">
        <f t="shared" si="0"/>
        <v>0</v>
      </c>
      <c r="J9" s="22" t="str">
        <f t="shared" si="1"/>
        <v>ระดับผลการประเมิน หรือค่าน้ำหนักไม่ถูกต้อง</v>
      </c>
    </row>
    <row r="10" spans="1:10" x14ac:dyDescent="0.5">
      <c r="A10" s="6" t="s">
        <v>44</v>
      </c>
      <c r="B10" s="106"/>
      <c r="C10" s="106"/>
      <c r="D10" s="106"/>
      <c r="E10" s="106"/>
      <c r="F10" s="106"/>
      <c r="G10" s="1"/>
      <c r="H10" s="1"/>
      <c r="I10" s="1">
        <f t="shared" si="0"/>
        <v>0</v>
      </c>
      <c r="J10" s="16"/>
    </row>
    <row r="11" spans="1:10" x14ac:dyDescent="0.5">
      <c r="A11" s="73" t="s">
        <v>17</v>
      </c>
      <c r="B11" s="74"/>
      <c r="C11" s="74"/>
      <c r="D11" s="74"/>
      <c r="E11" s="74"/>
      <c r="F11" s="74"/>
      <c r="G11" s="75"/>
      <c r="H11" s="1">
        <f>SUM(H6:H10)</f>
        <v>0</v>
      </c>
      <c r="I11" s="5">
        <f>SUM(I6:I10)</f>
        <v>0</v>
      </c>
      <c r="J11" s="17" t="s">
        <v>12</v>
      </c>
    </row>
    <row r="12" spans="1:10" x14ac:dyDescent="0.5">
      <c r="A12" s="67" t="s">
        <v>16</v>
      </c>
      <c r="B12" s="68"/>
      <c r="C12" s="68"/>
      <c r="D12" s="68"/>
      <c r="E12" s="68"/>
      <c r="F12" s="68"/>
      <c r="G12" s="68"/>
      <c r="H12" s="69"/>
      <c r="I12" s="76">
        <f>IF(OR(H11=0,I11=0),0,(I11/(H11*5))*H11)</f>
        <v>0</v>
      </c>
      <c r="J12" s="63" t="s">
        <v>10</v>
      </c>
    </row>
    <row r="13" spans="1:10" x14ac:dyDescent="0.5">
      <c r="A13" s="70"/>
      <c r="B13" s="71"/>
      <c r="C13" s="71"/>
      <c r="D13" s="71"/>
      <c r="E13" s="71"/>
      <c r="F13" s="71"/>
      <c r="G13" s="71"/>
      <c r="H13" s="72"/>
      <c r="I13" s="76"/>
      <c r="J13" s="63"/>
    </row>
    <row r="14" spans="1:10" x14ac:dyDescent="0.5">
      <c r="A14" s="4"/>
    </row>
    <row r="15" spans="1:10" x14ac:dyDescent="0.5">
      <c r="A15" s="105" t="s">
        <v>46</v>
      </c>
      <c r="B15" s="66"/>
      <c r="C15" s="66"/>
      <c r="D15" s="66"/>
      <c r="E15" s="66"/>
      <c r="F15" s="66"/>
      <c r="G15" s="66"/>
      <c r="H15" s="66"/>
      <c r="I15" s="66"/>
    </row>
    <row r="17" spans="1:10" s="7" customFormat="1" ht="30" customHeight="1" x14ac:dyDescent="0.5">
      <c r="A17" s="65" t="s">
        <v>20</v>
      </c>
      <c r="B17" s="65"/>
      <c r="C17" s="65"/>
      <c r="D17" s="65"/>
      <c r="E17" s="65"/>
      <c r="F17" s="65"/>
      <c r="G17" s="65"/>
      <c r="H17" s="65"/>
      <c r="I17" s="9"/>
    </row>
    <row r="18" spans="1:10" x14ac:dyDescent="0.5">
      <c r="A18" s="77" t="s">
        <v>21</v>
      </c>
      <c r="B18" s="84" t="s">
        <v>2</v>
      </c>
      <c r="C18" s="84"/>
      <c r="D18" s="84"/>
      <c r="E18" s="84"/>
      <c r="F18" s="84"/>
      <c r="G18" s="79" t="s">
        <v>3</v>
      </c>
      <c r="H18" s="84" t="s">
        <v>11</v>
      </c>
      <c r="I18" s="64" t="s">
        <v>36</v>
      </c>
      <c r="J18" s="64"/>
    </row>
    <row r="19" spans="1:10" x14ac:dyDescent="0.5">
      <c r="A19" s="77"/>
      <c r="B19" s="41">
        <v>1</v>
      </c>
      <c r="C19" s="41">
        <v>2</v>
      </c>
      <c r="D19" s="41">
        <v>3</v>
      </c>
      <c r="E19" s="41">
        <v>4</v>
      </c>
      <c r="F19" s="41">
        <v>5</v>
      </c>
      <c r="G19" s="80"/>
      <c r="H19" s="84"/>
      <c r="I19" s="64"/>
      <c r="J19" s="64"/>
    </row>
    <row r="20" spans="1:10" x14ac:dyDescent="0.5">
      <c r="A20" s="6" t="s">
        <v>25</v>
      </c>
      <c r="B20" s="81"/>
      <c r="C20" s="82"/>
      <c r="D20" s="82"/>
      <c r="E20" s="82"/>
      <c r="F20" s="83"/>
      <c r="G20" s="1">
        <v>10</v>
      </c>
      <c r="H20" s="1">
        <f>B20*G20</f>
        <v>0</v>
      </c>
      <c r="I20" s="56" t="str">
        <f>IF(OR(B20&lt;1,B20&gt;5,G$24&lt;&gt;40),"ระดับผลการประเมิน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  <c r="J20" s="56"/>
    </row>
    <row r="21" spans="1:10" ht="46.5" customHeight="1" x14ac:dyDescent="0.5">
      <c r="A21" s="6" t="s">
        <v>26</v>
      </c>
      <c r="B21" s="81"/>
      <c r="C21" s="82"/>
      <c r="D21" s="82"/>
      <c r="E21" s="82"/>
      <c r="F21" s="83"/>
      <c r="G21" s="8">
        <v>10</v>
      </c>
      <c r="H21" s="1">
        <f t="shared" ref="H21:H23" si="2">B21*G21</f>
        <v>0</v>
      </c>
      <c r="I21" s="56" t="str">
        <f t="shared" ref="I21:I23" si="3">IF(OR(B21&lt;1,B21&gt;5,G$24&lt;&gt;40),"ระดับผลการประเมิน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  <c r="J21" s="56"/>
    </row>
    <row r="22" spans="1:10" ht="23.25" customHeight="1" x14ac:dyDescent="0.5">
      <c r="A22" s="6" t="s">
        <v>27</v>
      </c>
      <c r="B22" s="81"/>
      <c r="C22" s="82"/>
      <c r="D22" s="82"/>
      <c r="E22" s="82"/>
      <c r="F22" s="83"/>
      <c r="G22" s="1">
        <v>10</v>
      </c>
      <c r="H22" s="1">
        <f t="shared" si="2"/>
        <v>0</v>
      </c>
      <c r="I22" s="56" t="str">
        <f t="shared" si="3"/>
        <v>ระดับผลการประเมิน หรือค่าน้ำหนักไม่ถูกต้อง</v>
      </c>
      <c r="J22" s="56"/>
    </row>
    <row r="23" spans="1:10" ht="23.25" customHeight="1" x14ac:dyDescent="0.5">
      <c r="A23" s="6" t="s">
        <v>28</v>
      </c>
      <c r="B23" s="81"/>
      <c r="C23" s="82"/>
      <c r="D23" s="82"/>
      <c r="E23" s="82"/>
      <c r="F23" s="83"/>
      <c r="G23" s="1">
        <v>10</v>
      </c>
      <c r="H23" s="1">
        <f t="shared" si="2"/>
        <v>0</v>
      </c>
      <c r="I23" s="56" t="str">
        <f t="shared" si="3"/>
        <v>ระดับผลการประเมิน หรือค่าน้ำหนักไม่ถูกต้อง</v>
      </c>
      <c r="J23" s="56"/>
    </row>
    <row r="24" spans="1:10" x14ac:dyDescent="0.5">
      <c r="A24" s="103" t="s">
        <v>17</v>
      </c>
      <c r="B24" s="104"/>
      <c r="C24" s="104"/>
      <c r="D24" s="104"/>
      <c r="E24" s="104"/>
      <c r="F24" s="104"/>
      <c r="G24" s="1">
        <f>SUM(G20:G23)</f>
        <v>40</v>
      </c>
      <c r="H24" s="5">
        <f>SUM(H20:H23)</f>
        <v>0</v>
      </c>
      <c r="I24" s="57" t="s">
        <v>22</v>
      </c>
      <c r="J24" s="58"/>
    </row>
    <row r="25" spans="1:10" x14ac:dyDescent="0.5">
      <c r="A25" s="67" t="s">
        <v>23</v>
      </c>
      <c r="B25" s="68"/>
      <c r="C25" s="68"/>
      <c r="D25" s="68"/>
      <c r="E25" s="68"/>
      <c r="F25" s="68"/>
      <c r="G25" s="68"/>
      <c r="H25" s="76">
        <f>(H24/(G24*5))*G24</f>
        <v>0</v>
      </c>
      <c r="I25" s="59" t="s">
        <v>24</v>
      </c>
      <c r="J25" s="60"/>
    </row>
    <row r="26" spans="1:10" x14ac:dyDescent="0.5">
      <c r="A26" s="70"/>
      <c r="B26" s="71"/>
      <c r="C26" s="71"/>
      <c r="D26" s="71"/>
      <c r="E26" s="71"/>
      <c r="F26" s="71"/>
      <c r="G26" s="71"/>
      <c r="H26" s="76"/>
      <c r="I26" s="59"/>
      <c r="J26" s="60"/>
    </row>
    <row r="28" spans="1:10" ht="30" customHeight="1" x14ac:dyDescent="0.5">
      <c r="A28" s="10" t="s">
        <v>29</v>
      </c>
    </row>
    <row r="29" spans="1:10" x14ac:dyDescent="0.5">
      <c r="A29" s="96" t="s">
        <v>30</v>
      </c>
      <c r="B29" s="97"/>
      <c r="C29" s="98"/>
      <c r="D29" s="92" t="s">
        <v>31</v>
      </c>
      <c r="E29" s="93"/>
    </row>
    <row r="30" spans="1:10" x14ac:dyDescent="0.5">
      <c r="A30" s="99"/>
      <c r="B30" s="100"/>
      <c r="C30" s="101"/>
      <c r="D30" s="94" t="s">
        <v>32</v>
      </c>
      <c r="E30" s="95"/>
    </row>
    <row r="31" spans="1:10" x14ac:dyDescent="0.5">
      <c r="A31" s="102" t="s">
        <v>34</v>
      </c>
      <c r="B31" s="102"/>
      <c r="C31" s="102"/>
      <c r="D31" s="88">
        <f>I12</f>
        <v>0</v>
      </c>
      <c r="E31" s="88"/>
    </row>
    <row r="32" spans="1:10" x14ac:dyDescent="0.5">
      <c r="A32" s="102" t="s">
        <v>35</v>
      </c>
      <c r="B32" s="102"/>
      <c r="C32" s="102"/>
      <c r="D32" s="88">
        <f>H25</f>
        <v>0</v>
      </c>
      <c r="E32" s="88"/>
    </row>
    <row r="33" spans="1:5" x14ac:dyDescent="0.5">
      <c r="A33" s="85" t="s">
        <v>33</v>
      </c>
      <c r="B33" s="86"/>
      <c r="C33" s="87"/>
      <c r="D33" s="89">
        <f>SUM(D31:D32)</f>
        <v>0</v>
      </c>
      <c r="E33" s="89"/>
    </row>
  </sheetData>
  <mergeCells count="46">
    <mergeCell ref="A11:G11"/>
    <mergeCell ref="B10:F10"/>
    <mergeCell ref="A1:I1"/>
    <mergeCell ref="A3:I3"/>
    <mergeCell ref="A4:A5"/>
    <mergeCell ref="B4:F4"/>
    <mergeCell ref="G4:H4"/>
    <mergeCell ref="I4:I5"/>
    <mergeCell ref="A2:I2"/>
    <mergeCell ref="J4:J5"/>
    <mergeCell ref="B6:F6"/>
    <mergeCell ref="B7:F7"/>
    <mergeCell ref="B8:F8"/>
    <mergeCell ref="B9:F9"/>
    <mergeCell ref="B20:F20"/>
    <mergeCell ref="I20:J20"/>
    <mergeCell ref="A12:H13"/>
    <mergeCell ref="I12:I13"/>
    <mergeCell ref="J12:J13"/>
    <mergeCell ref="A15:I15"/>
    <mergeCell ref="A17:H17"/>
    <mergeCell ref="A18:A19"/>
    <mergeCell ref="B18:F18"/>
    <mergeCell ref="G18:G19"/>
    <mergeCell ref="H18:H19"/>
    <mergeCell ref="I18:J19"/>
    <mergeCell ref="A29:C30"/>
    <mergeCell ref="D29:E29"/>
    <mergeCell ref="D30:E30"/>
    <mergeCell ref="B21:F21"/>
    <mergeCell ref="I21:J21"/>
    <mergeCell ref="B22:F22"/>
    <mergeCell ref="I22:J22"/>
    <mergeCell ref="B23:F23"/>
    <mergeCell ref="I23:J23"/>
    <mergeCell ref="A24:F24"/>
    <mergeCell ref="I24:J24"/>
    <mergeCell ref="A25:G26"/>
    <mergeCell ref="H25:H26"/>
    <mergeCell ref="I25:J26"/>
    <mergeCell ref="A31:C31"/>
    <mergeCell ref="D31:E31"/>
    <mergeCell ref="A32:C32"/>
    <mergeCell ref="D32:E32"/>
    <mergeCell ref="A33:C33"/>
    <mergeCell ref="D33:E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J1" sqref="J1"/>
    </sheetView>
  </sheetViews>
  <sheetFormatPr defaultRowHeight="23.25" x14ac:dyDescent="0.5"/>
  <cols>
    <col min="1" max="1" width="34.625" style="2" bestFit="1" customWidth="1"/>
    <col min="2" max="6" width="5.625" style="2" customWidth="1"/>
    <col min="7" max="9" width="12.625" style="2" customWidth="1"/>
    <col min="10" max="10" width="33.375" style="2" bestFit="1" customWidth="1"/>
    <col min="11" max="16384" width="9" style="2"/>
  </cols>
  <sheetData>
    <row r="1" spans="1:10" x14ac:dyDescent="0.5">
      <c r="A1" s="61" t="s">
        <v>47</v>
      </c>
      <c r="B1" s="61"/>
      <c r="C1" s="61"/>
      <c r="D1" s="61"/>
      <c r="E1" s="61"/>
      <c r="F1" s="61"/>
      <c r="G1" s="61"/>
      <c r="H1" s="61"/>
      <c r="I1" s="61"/>
      <c r="J1" s="19" t="s">
        <v>48</v>
      </c>
    </row>
    <row r="2" spans="1:10" x14ac:dyDescent="0.5">
      <c r="A2" s="62" t="s">
        <v>100</v>
      </c>
      <c r="B2" s="62"/>
      <c r="C2" s="62"/>
      <c r="D2" s="62"/>
      <c r="E2" s="62"/>
      <c r="F2" s="62"/>
      <c r="G2" s="62"/>
      <c r="H2" s="62"/>
      <c r="I2" s="62"/>
      <c r="J2" s="19"/>
    </row>
    <row r="3" spans="1:10" ht="30" customHeight="1" x14ac:dyDescent="0.5">
      <c r="A3" s="65" t="s">
        <v>0</v>
      </c>
      <c r="B3" s="65"/>
      <c r="C3" s="65"/>
      <c r="D3" s="65"/>
      <c r="E3" s="65"/>
      <c r="F3" s="65"/>
      <c r="G3" s="65"/>
      <c r="H3" s="65"/>
      <c r="I3" s="65"/>
    </row>
    <row r="4" spans="1:10" x14ac:dyDescent="0.5">
      <c r="A4" s="77" t="s">
        <v>1</v>
      </c>
      <c r="B4" s="77" t="s">
        <v>2</v>
      </c>
      <c r="C4" s="77"/>
      <c r="D4" s="77"/>
      <c r="E4" s="77"/>
      <c r="F4" s="77"/>
      <c r="G4" s="79" t="s">
        <v>3</v>
      </c>
      <c r="H4" s="108"/>
      <c r="I4" s="78" t="s">
        <v>11</v>
      </c>
      <c r="J4" s="64" t="s">
        <v>36</v>
      </c>
    </row>
    <row r="5" spans="1:10" ht="46.5" customHeight="1" x14ac:dyDescent="0.5">
      <c r="A5" s="77"/>
      <c r="B5" s="41">
        <v>1</v>
      </c>
      <c r="C5" s="42">
        <v>2</v>
      </c>
      <c r="D5" s="41">
        <v>3</v>
      </c>
      <c r="E5" s="41">
        <v>4</v>
      </c>
      <c r="F5" s="41">
        <v>5</v>
      </c>
      <c r="G5" s="80"/>
      <c r="H5" s="109"/>
      <c r="I5" s="78"/>
      <c r="J5" s="64"/>
    </row>
    <row r="6" spans="1:10" ht="46.5" x14ac:dyDescent="0.5">
      <c r="A6" s="6" t="s">
        <v>50</v>
      </c>
      <c r="B6" s="81"/>
      <c r="C6" s="82"/>
      <c r="D6" s="82"/>
      <c r="E6" s="82"/>
      <c r="F6" s="83"/>
      <c r="G6" s="81">
        <v>50</v>
      </c>
      <c r="H6" s="83"/>
      <c r="I6" s="20">
        <f>B6*G6</f>
        <v>0</v>
      </c>
      <c r="J6" s="21" t="str">
        <f>IF(OR(G6&lt;&gt;50,B6&lt;1,B6&gt;5,G$8&lt;&gt;60),"ระดับผลการประเมิน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7" spans="1:10" x14ac:dyDescent="0.5">
      <c r="A7" s="6" t="s">
        <v>49</v>
      </c>
      <c r="B7" s="81"/>
      <c r="C7" s="82"/>
      <c r="D7" s="82"/>
      <c r="E7" s="82"/>
      <c r="F7" s="83"/>
      <c r="G7" s="90">
        <v>10</v>
      </c>
      <c r="H7" s="91"/>
      <c r="I7" s="1">
        <f>B7*G7</f>
        <v>0</v>
      </c>
      <c r="J7" s="16" t="str">
        <f>IF(OR(G7&lt;&gt;10,B7&lt;1,B7&gt;5,G$8&lt;&gt;60),"ระดับผลการประเมิน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8" spans="1:10" x14ac:dyDescent="0.5">
      <c r="A8" s="73" t="s">
        <v>17</v>
      </c>
      <c r="B8" s="74"/>
      <c r="C8" s="74"/>
      <c r="D8" s="74"/>
      <c r="E8" s="74"/>
      <c r="F8" s="75"/>
      <c r="G8" s="107">
        <f>SUM(G6:G7)</f>
        <v>60</v>
      </c>
      <c r="H8" s="107"/>
      <c r="I8" s="5">
        <f>SUM(I6:I7)</f>
        <v>0</v>
      </c>
      <c r="J8" s="17" t="s">
        <v>12</v>
      </c>
    </row>
    <row r="9" spans="1:10" x14ac:dyDescent="0.5">
      <c r="A9" s="67" t="s">
        <v>16</v>
      </c>
      <c r="B9" s="68"/>
      <c r="C9" s="68"/>
      <c r="D9" s="68"/>
      <c r="E9" s="68"/>
      <c r="F9" s="68"/>
      <c r="G9" s="68"/>
      <c r="H9" s="69"/>
      <c r="I9" s="76">
        <f>IF(OR(G8=0,I8=0),0,(I8/(G8*5))*G8)</f>
        <v>0</v>
      </c>
      <c r="J9" s="63" t="s">
        <v>10</v>
      </c>
    </row>
    <row r="10" spans="1:10" x14ac:dyDescent="0.5">
      <c r="A10" s="70"/>
      <c r="B10" s="71"/>
      <c r="C10" s="71"/>
      <c r="D10" s="71"/>
      <c r="E10" s="71"/>
      <c r="F10" s="71"/>
      <c r="G10" s="71"/>
      <c r="H10" s="72"/>
      <c r="I10" s="76"/>
      <c r="J10" s="63"/>
    </row>
    <row r="11" spans="1:10" x14ac:dyDescent="0.5">
      <c r="A11" s="4"/>
    </row>
    <row r="13" spans="1:10" s="7" customFormat="1" ht="30" customHeight="1" x14ac:dyDescent="0.5">
      <c r="A13" s="65" t="s">
        <v>20</v>
      </c>
      <c r="B13" s="65"/>
      <c r="C13" s="65"/>
      <c r="D13" s="65"/>
      <c r="E13" s="65"/>
      <c r="F13" s="65"/>
      <c r="G13" s="65"/>
      <c r="H13" s="65"/>
      <c r="I13" s="9"/>
    </row>
    <row r="14" spans="1:10" x14ac:dyDescent="0.5">
      <c r="A14" s="77" t="s">
        <v>21</v>
      </c>
      <c r="B14" s="84" t="s">
        <v>2</v>
      </c>
      <c r="C14" s="84"/>
      <c r="D14" s="84"/>
      <c r="E14" s="84"/>
      <c r="F14" s="84"/>
      <c r="G14" s="79" t="s">
        <v>3</v>
      </c>
      <c r="H14" s="78" t="s">
        <v>11</v>
      </c>
      <c r="I14" s="64" t="s">
        <v>36</v>
      </c>
      <c r="J14" s="64"/>
    </row>
    <row r="15" spans="1:10" x14ac:dyDescent="0.5">
      <c r="A15" s="77"/>
      <c r="B15" s="41">
        <v>1</v>
      </c>
      <c r="C15" s="41">
        <v>2</v>
      </c>
      <c r="D15" s="41">
        <v>3</v>
      </c>
      <c r="E15" s="41">
        <v>4</v>
      </c>
      <c r="F15" s="41">
        <v>5</v>
      </c>
      <c r="G15" s="80"/>
      <c r="H15" s="78"/>
      <c r="I15" s="64"/>
      <c r="J15" s="64"/>
    </row>
    <row r="16" spans="1:10" x14ac:dyDescent="0.5">
      <c r="A16" s="6" t="s">
        <v>25</v>
      </c>
      <c r="B16" s="81"/>
      <c r="C16" s="82"/>
      <c r="D16" s="82"/>
      <c r="E16" s="82"/>
      <c r="F16" s="83"/>
      <c r="G16" s="1">
        <v>10</v>
      </c>
      <c r="H16" s="1">
        <f>B16*G16</f>
        <v>0</v>
      </c>
      <c r="I16" s="56" t="str">
        <f>IF(OR(B16&lt;1,B16&gt;5,G$20&lt;&gt;40),"ระดับผลการประเมิน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  <c r="J16" s="56"/>
    </row>
    <row r="17" spans="1:10" ht="46.5" customHeight="1" x14ac:dyDescent="0.5">
      <c r="A17" s="6" t="s">
        <v>26</v>
      </c>
      <c r="B17" s="81"/>
      <c r="C17" s="82"/>
      <c r="D17" s="82"/>
      <c r="E17" s="82"/>
      <c r="F17" s="83"/>
      <c r="G17" s="8">
        <v>10</v>
      </c>
      <c r="H17" s="1">
        <f t="shared" ref="H17:H19" si="0">B17*G17</f>
        <v>0</v>
      </c>
      <c r="I17" s="56" t="str">
        <f t="shared" ref="I17:I19" si="1">IF(OR(B17&lt;1,B17&gt;5,G$20&lt;&gt;40),"ระดับผลการประเมิน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  <c r="J17" s="56"/>
    </row>
    <row r="18" spans="1:10" ht="23.25" customHeight="1" x14ac:dyDescent="0.5">
      <c r="A18" s="6" t="s">
        <v>27</v>
      </c>
      <c r="B18" s="81"/>
      <c r="C18" s="82"/>
      <c r="D18" s="82"/>
      <c r="E18" s="82"/>
      <c r="F18" s="83"/>
      <c r="G18" s="1">
        <v>10</v>
      </c>
      <c r="H18" s="1">
        <f t="shared" si="0"/>
        <v>0</v>
      </c>
      <c r="I18" s="56" t="str">
        <f t="shared" si="1"/>
        <v>ระดับผลการประเมิน หรือค่าน้ำหนักไม่ถูกต้อง</v>
      </c>
      <c r="J18" s="56"/>
    </row>
    <row r="19" spans="1:10" ht="23.25" customHeight="1" x14ac:dyDescent="0.5">
      <c r="A19" s="6" t="s">
        <v>28</v>
      </c>
      <c r="B19" s="81"/>
      <c r="C19" s="82"/>
      <c r="D19" s="82"/>
      <c r="E19" s="82"/>
      <c r="F19" s="83"/>
      <c r="G19" s="1">
        <v>10</v>
      </c>
      <c r="H19" s="1">
        <f t="shared" si="0"/>
        <v>0</v>
      </c>
      <c r="I19" s="56" t="str">
        <f t="shared" si="1"/>
        <v>ระดับผลการประเมิน หรือค่าน้ำหนักไม่ถูกต้อง</v>
      </c>
      <c r="J19" s="56"/>
    </row>
    <row r="20" spans="1:10" x14ac:dyDescent="0.5">
      <c r="A20" s="103" t="s">
        <v>17</v>
      </c>
      <c r="B20" s="104"/>
      <c r="C20" s="104"/>
      <c r="D20" s="104"/>
      <c r="E20" s="104"/>
      <c r="F20" s="104"/>
      <c r="G20" s="1">
        <f>SUM(G16:G19)</f>
        <v>40</v>
      </c>
      <c r="H20" s="5">
        <f>SUM(H16:H19)</f>
        <v>0</v>
      </c>
      <c r="I20" s="57" t="s">
        <v>22</v>
      </c>
      <c r="J20" s="58"/>
    </row>
    <row r="21" spans="1:10" x14ac:dyDescent="0.5">
      <c r="A21" s="67" t="s">
        <v>23</v>
      </c>
      <c r="B21" s="68"/>
      <c r="C21" s="68"/>
      <c r="D21" s="68"/>
      <c r="E21" s="68"/>
      <c r="F21" s="68"/>
      <c r="G21" s="68"/>
      <c r="H21" s="76">
        <f>(H20/(G20*5))*G20</f>
        <v>0</v>
      </c>
      <c r="I21" s="59" t="s">
        <v>24</v>
      </c>
      <c r="J21" s="60"/>
    </row>
    <row r="22" spans="1:10" x14ac:dyDescent="0.5">
      <c r="A22" s="70"/>
      <c r="B22" s="71"/>
      <c r="C22" s="71"/>
      <c r="D22" s="71"/>
      <c r="E22" s="71"/>
      <c r="F22" s="71"/>
      <c r="G22" s="71"/>
      <c r="H22" s="76"/>
      <c r="I22" s="59"/>
      <c r="J22" s="60"/>
    </row>
    <row r="24" spans="1:10" ht="30" customHeight="1" x14ac:dyDescent="0.5">
      <c r="A24" s="10" t="s">
        <v>29</v>
      </c>
    </row>
    <row r="25" spans="1:10" x14ac:dyDescent="0.5">
      <c r="A25" s="96" t="s">
        <v>30</v>
      </c>
      <c r="B25" s="97"/>
      <c r="C25" s="98"/>
      <c r="D25" s="92" t="s">
        <v>31</v>
      </c>
      <c r="E25" s="93"/>
    </row>
    <row r="26" spans="1:10" x14ac:dyDescent="0.5">
      <c r="A26" s="99"/>
      <c r="B26" s="100"/>
      <c r="C26" s="101"/>
      <c r="D26" s="94" t="s">
        <v>32</v>
      </c>
      <c r="E26" s="95"/>
    </row>
    <row r="27" spans="1:10" x14ac:dyDescent="0.5">
      <c r="A27" s="102" t="s">
        <v>34</v>
      </c>
      <c r="B27" s="102"/>
      <c r="C27" s="102"/>
      <c r="D27" s="88">
        <f>I9</f>
        <v>0</v>
      </c>
      <c r="E27" s="88"/>
    </row>
    <row r="28" spans="1:10" x14ac:dyDescent="0.5">
      <c r="A28" s="102" t="s">
        <v>35</v>
      </c>
      <c r="B28" s="102"/>
      <c r="C28" s="102"/>
      <c r="D28" s="88">
        <f>H21</f>
        <v>0</v>
      </c>
      <c r="E28" s="88"/>
    </row>
    <row r="29" spans="1:10" x14ac:dyDescent="0.5">
      <c r="A29" s="85" t="s">
        <v>33</v>
      </c>
      <c r="B29" s="86"/>
      <c r="C29" s="87"/>
      <c r="D29" s="89">
        <f>SUM(D27:D28)</f>
        <v>0</v>
      </c>
      <c r="E29" s="89"/>
    </row>
  </sheetData>
  <mergeCells count="45">
    <mergeCell ref="A1:I1"/>
    <mergeCell ref="A3:I3"/>
    <mergeCell ref="A4:A5"/>
    <mergeCell ref="B4:F4"/>
    <mergeCell ref="I4:I5"/>
    <mergeCell ref="A2:I2"/>
    <mergeCell ref="A8:F8"/>
    <mergeCell ref="G8:H8"/>
    <mergeCell ref="J4:J5"/>
    <mergeCell ref="B6:F6"/>
    <mergeCell ref="B7:F7"/>
    <mergeCell ref="G4:H5"/>
    <mergeCell ref="G6:H6"/>
    <mergeCell ref="G7:H7"/>
    <mergeCell ref="B16:F16"/>
    <mergeCell ref="I16:J16"/>
    <mergeCell ref="A9:H10"/>
    <mergeCell ref="I9:I10"/>
    <mergeCell ref="J9:J10"/>
    <mergeCell ref="A13:H13"/>
    <mergeCell ref="A14:A15"/>
    <mergeCell ref="B14:F14"/>
    <mergeCell ref="G14:G15"/>
    <mergeCell ref="H14:H15"/>
    <mergeCell ref="I14:J15"/>
    <mergeCell ref="A25:C26"/>
    <mergeCell ref="D25:E25"/>
    <mergeCell ref="D26:E26"/>
    <mergeCell ref="B17:F17"/>
    <mergeCell ref="I17:J17"/>
    <mergeCell ref="B18:F18"/>
    <mergeCell ref="I18:J18"/>
    <mergeCell ref="B19:F19"/>
    <mergeCell ref="I19:J19"/>
    <mergeCell ref="A20:F20"/>
    <mergeCell ref="I20:J20"/>
    <mergeCell ref="A21:G22"/>
    <mergeCell ref="H21:H22"/>
    <mergeCell ref="I21:J22"/>
    <mergeCell ref="A27:C27"/>
    <mergeCell ref="D27:E27"/>
    <mergeCell ref="A28:C28"/>
    <mergeCell ref="D28:E28"/>
    <mergeCell ref="A29:C29"/>
    <mergeCell ref="D29:E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J1" sqref="J1"/>
    </sheetView>
  </sheetViews>
  <sheetFormatPr defaultRowHeight="23.25" x14ac:dyDescent="0.5"/>
  <cols>
    <col min="1" max="1" width="34.625" style="2" bestFit="1" customWidth="1"/>
    <col min="2" max="6" width="5.625" style="2" customWidth="1"/>
    <col min="7" max="9" width="12.625" style="2" customWidth="1"/>
    <col min="10" max="10" width="40" style="2" customWidth="1"/>
    <col min="11" max="16384" width="9" style="2"/>
  </cols>
  <sheetData>
    <row r="1" spans="1:10" x14ac:dyDescent="0.5">
      <c r="A1" s="61" t="s">
        <v>51</v>
      </c>
      <c r="B1" s="61"/>
      <c r="C1" s="61"/>
      <c r="D1" s="61"/>
      <c r="E1" s="61"/>
      <c r="F1" s="61"/>
      <c r="G1" s="61"/>
      <c r="H1" s="61"/>
      <c r="I1" s="61"/>
      <c r="J1" s="19" t="s">
        <v>52</v>
      </c>
    </row>
    <row r="2" spans="1:10" x14ac:dyDescent="0.5">
      <c r="A2" s="62" t="s">
        <v>100</v>
      </c>
      <c r="B2" s="62"/>
      <c r="C2" s="62"/>
      <c r="D2" s="62"/>
      <c r="E2" s="62"/>
      <c r="F2" s="62"/>
      <c r="G2" s="62"/>
      <c r="H2" s="62"/>
      <c r="I2" s="62"/>
      <c r="J2" s="19"/>
    </row>
    <row r="3" spans="1:10" ht="30" customHeight="1" x14ac:dyDescent="0.5">
      <c r="A3" s="65" t="s">
        <v>58</v>
      </c>
      <c r="B3" s="65"/>
      <c r="C3" s="65"/>
      <c r="D3" s="65"/>
      <c r="E3" s="65"/>
      <c r="F3" s="65"/>
      <c r="G3" s="65"/>
      <c r="H3" s="65"/>
      <c r="I3" s="65"/>
    </row>
    <row r="4" spans="1:10" x14ac:dyDescent="0.5">
      <c r="A4" s="77" t="s">
        <v>1</v>
      </c>
      <c r="B4" s="84" t="s">
        <v>2</v>
      </c>
      <c r="C4" s="84"/>
      <c r="D4" s="84"/>
      <c r="E4" s="84"/>
      <c r="F4" s="84"/>
      <c r="G4" s="123" t="s">
        <v>3</v>
      </c>
      <c r="H4" s="124"/>
      <c r="I4" s="77" t="s">
        <v>11</v>
      </c>
      <c r="J4" s="64" t="s">
        <v>36</v>
      </c>
    </row>
    <row r="5" spans="1:10" ht="46.5" customHeight="1" x14ac:dyDescent="0.5">
      <c r="A5" s="77"/>
      <c r="B5" s="41">
        <v>1</v>
      </c>
      <c r="C5" s="42">
        <v>2</v>
      </c>
      <c r="D5" s="41">
        <v>3</v>
      </c>
      <c r="E5" s="41">
        <v>4</v>
      </c>
      <c r="F5" s="41">
        <v>5</v>
      </c>
      <c r="G5" s="127"/>
      <c r="H5" s="128"/>
      <c r="I5" s="77"/>
      <c r="J5" s="64"/>
    </row>
    <row r="6" spans="1:10" x14ac:dyDescent="0.5">
      <c r="A6" s="6" t="s">
        <v>53</v>
      </c>
      <c r="B6" s="162"/>
      <c r="C6" s="176"/>
      <c r="D6" s="176"/>
      <c r="E6" s="176"/>
      <c r="F6" s="163"/>
      <c r="G6" s="152"/>
      <c r="H6" s="153"/>
      <c r="I6" s="1">
        <f>B6*G6</f>
        <v>0</v>
      </c>
      <c r="J6" s="16" t="str">
        <f>IF(OR(B6&lt;1,B6&gt;5,G$11&lt;&gt;70),"ระดับผลการประเมิน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7" spans="1:10" x14ac:dyDescent="0.5">
      <c r="A7" s="6" t="s">
        <v>54</v>
      </c>
      <c r="B7" s="162"/>
      <c r="C7" s="176"/>
      <c r="D7" s="176"/>
      <c r="E7" s="176"/>
      <c r="F7" s="163"/>
      <c r="G7" s="152"/>
      <c r="H7" s="153"/>
      <c r="I7" s="1">
        <f t="shared" ref="I7:I10" si="0">B7*G7</f>
        <v>0</v>
      </c>
      <c r="J7" s="16" t="str">
        <f t="shared" ref="J7:J10" si="1">IF(OR(B7&lt;1,B7&gt;5,G$11&lt;&gt;70),"ระดับผลการประเมิน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8" spans="1:10" x14ac:dyDescent="0.5">
      <c r="A8" s="6" t="s">
        <v>55</v>
      </c>
      <c r="B8" s="162"/>
      <c r="C8" s="176"/>
      <c r="D8" s="176"/>
      <c r="E8" s="176"/>
      <c r="F8" s="163"/>
      <c r="G8" s="162"/>
      <c r="H8" s="163"/>
      <c r="I8" s="1">
        <f t="shared" si="0"/>
        <v>0</v>
      </c>
      <c r="J8" s="16" t="str">
        <f t="shared" si="1"/>
        <v>ระดับผลการประเมิน หรือค่าน้ำหนักไม่ถูกต้อง</v>
      </c>
    </row>
    <row r="9" spans="1:10" ht="46.5" x14ac:dyDescent="0.5">
      <c r="A9" s="6" t="s">
        <v>56</v>
      </c>
      <c r="B9" s="162"/>
      <c r="C9" s="176"/>
      <c r="D9" s="176"/>
      <c r="E9" s="176"/>
      <c r="F9" s="163"/>
      <c r="G9" s="162"/>
      <c r="H9" s="163"/>
      <c r="I9" s="8">
        <f t="shared" si="0"/>
        <v>0</v>
      </c>
      <c r="J9" s="21" t="str">
        <f t="shared" si="1"/>
        <v>ระดับผลการประเมิน หรือค่าน้ำหนักไม่ถูกต้อง</v>
      </c>
    </row>
    <row r="10" spans="1:10" ht="116.25" x14ac:dyDescent="0.5">
      <c r="A10" s="6" t="s">
        <v>57</v>
      </c>
      <c r="B10" s="162"/>
      <c r="C10" s="176"/>
      <c r="D10" s="176"/>
      <c r="E10" s="176"/>
      <c r="F10" s="163"/>
      <c r="G10" s="162"/>
      <c r="H10" s="163"/>
      <c r="I10" s="8">
        <f t="shared" si="0"/>
        <v>0</v>
      </c>
      <c r="J10" s="21" t="str">
        <f t="shared" si="1"/>
        <v>ระดับผลการประเมิน หรือค่าน้ำหนักไม่ถูกต้อง</v>
      </c>
    </row>
    <row r="11" spans="1:10" x14ac:dyDescent="0.5">
      <c r="A11" s="73" t="s">
        <v>17</v>
      </c>
      <c r="B11" s="74"/>
      <c r="C11" s="74"/>
      <c r="D11" s="74"/>
      <c r="E11" s="74"/>
      <c r="F11" s="74"/>
      <c r="G11" s="107">
        <f>SUM(G6:G10)</f>
        <v>0</v>
      </c>
      <c r="H11" s="107"/>
      <c r="I11" s="5">
        <f>SUM(I6:I10)</f>
        <v>0</v>
      </c>
      <c r="J11" s="17" t="s">
        <v>12</v>
      </c>
    </row>
    <row r="12" spans="1:10" x14ac:dyDescent="0.5">
      <c r="A12" s="67" t="s">
        <v>16</v>
      </c>
      <c r="B12" s="68"/>
      <c r="C12" s="68"/>
      <c r="D12" s="68"/>
      <c r="E12" s="68"/>
      <c r="F12" s="68"/>
      <c r="G12" s="68"/>
      <c r="H12" s="69"/>
      <c r="I12" s="76">
        <f>IF(OR(G11=0,I11=0),0,(I11/(G11*5))*G11)</f>
        <v>0</v>
      </c>
      <c r="J12" s="63" t="s">
        <v>10</v>
      </c>
    </row>
    <row r="13" spans="1:10" x14ac:dyDescent="0.5">
      <c r="A13" s="70"/>
      <c r="B13" s="71"/>
      <c r="C13" s="71"/>
      <c r="D13" s="71"/>
      <c r="E13" s="71"/>
      <c r="F13" s="71"/>
      <c r="G13" s="71"/>
      <c r="H13" s="72"/>
      <c r="I13" s="76"/>
      <c r="J13" s="63"/>
    </row>
    <row r="14" spans="1:10" x14ac:dyDescent="0.5">
      <c r="A14" s="4"/>
    </row>
    <row r="16" spans="1:10" s="7" customFormat="1" ht="30" customHeight="1" x14ac:dyDescent="0.5">
      <c r="A16" s="65" t="s">
        <v>59</v>
      </c>
      <c r="B16" s="65"/>
      <c r="C16" s="65"/>
      <c r="D16" s="65"/>
      <c r="E16" s="65"/>
      <c r="F16" s="65"/>
      <c r="G16" s="65"/>
      <c r="H16" s="65"/>
      <c r="I16" s="9"/>
    </row>
    <row r="17" spans="1:11" ht="23.25" customHeight="1" x14ac:dyDescent="0.5">
      <c r="A17" s="111" t="s">
        <v>21</v>
      </c>
      <c r="B17" s="170" t="s">
        <v>61</v>
      </c>
      <c r="C17" s="171"/>
      <c r="D17" s="171"/>
      <c r="E17" s="171"/>
      <c r="F17" s="172"/>
      <c r="G17" s="123" t="s">
        <v>82</v>
      </c>
      <c r="H17" s="124"/>
      <c r="I17" s="117" t="s">
        <v>36</v>
      </c>
      <c r="J17" s="118"/>
      <c r="K17" s="30" t="s">
        <v>99</v>
      </c>
    </row>
    <row r="18" spans="1:11" x14ac:dyDescent="0.5">
      <c r="A18" s="112"/>
      <c r="B18" s="173" t="s">
        <v>60</v>
      </c>
      <c r="C18" s="174"/>
      <c r="D18" s="174"/>
      <c r="E18" s="174"/>
      <c r="F18" s="175"/>
      <c r="G18" s="125"/>
      <c r="H18" s="126"/>
      <c r="I18" s="119"/>
      <c r="J18" s="120"/>
      <c r="K18" s="27" t="s">
        <v>90</v>
      </c>
    </row>
    <row r="19" spans="1:11" x14ac:dyDescent="0.5">
      <c r="A19" s="113"/>
      <c r="B19" s="114"/>
      <c r="C19" s="115"/>
      <c r="D19" s="115"/>
      <c r="E19" s="115"/>
      <c r="F19" s="116"/>
      <c r="G19" s="127"/>
      <c r="H19" s="128"/>
      <c r="I19" s="121"/>
      <c r="J19" s="122"/>
      <c r="K19" s="28" t="s">
        <v>91</v>
      </c>
    </row>
    <row r="20" spans="1:11" x14ac:dyDescent="0.5">
      <c r="A20" s="35" t="s">
        <v>62</v>
      </c>
      <c r="B20" s="164"/>
      <c r="C20" s="165"/>
      <c r="D20" s="165"/>
      <c r="E20" s="165"/>
      <c r="F20" s="166"/>
      <c r="G20" s="160"/>
      <c r="H20" s="161"/>
      <c r="I20" s="129"/>
      <c r="J20" s="129"/>
      <c r="K20" s="38"/>
    </row>
    <row r="21" spans="1:11" x14ac:dyDescent="0.5">
      <c r="A21" s="6" t="s">
        <v>65</v>
      </c>
      <c r="B21" s="81"/>
      <c r="C21" s="82"/>
      <c r="D21" s="82"/>
      <c r="E21" s="82"/>
      <c r="F21" s="83"/>
      <c r="G21" s="162"/>
      <c r="H21" s="163"/>
      <c r="I21" s="110" t="str">
        <f>IF(OR(OR(B21&lt;1,B21&gt;5),AND(B21&lt;&gt;"",OR(G21="",G21&lt;0,G21&gt;5))),"ระดับสมรรถนะความคาดหวัง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1" s="110"/>
      <c r="K21" s="11" t="str">
        <f>IF(AND(B21="",G21=""),"",IF(G21-B21&gt;=0,0,IF(G21-B21=-1,-1,IF(G21-B21=-2,-2,IF(G21-B21=-3,-3,"")))))</f>
        <v/>
      </c>
    </row>
    <row r="22" spans="1:11" ht="23.25" customHeight="1" x14ac:dyDescent="0.5">
      <c r="A22" s="6" t="s">
        <v>66</v>
      </c>
      <c r="B22" s="81"/>
      <c r="C22" s="82"/>
      <c r="D22" s="82"/>
      <c r="E22" s="82"/>
      <c r="F22" s="83"/>
      <c r="G22" s="152"/>
      <c r="H22" s="153"/>
      <c r="I22" s="110" t="str">
        <f t="shared" ref="I22:I25" si="2">IF(OR(OR(B22&lt;1,B22&gt;5),AND(B22&lt;&gt;"",OR(G22="",G22&lt;0,G22&gt;5))),"ระดับสมรรถนะความคาดหวัง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2" s="110"/>
      <c r="K22" s="11" t="str">
        <f t="shared" ref="K22:K39" si="3">IF(AND(B22="",G22=""),"",IF(G22-B22&gt;=0,0,IF(G22-B22=-1,-1,IF(G22-B22=-2,-2,IF(G22-B22=-3,-3,"")))))</f>
        <v/>
      </c>
    </row>
    <row r="23" spans="1:11" ht="23.25" customHeight="1" x14ac:dyDescent="0.5">
      <c r="A23" s="6" t="s">
        <v>67</v>
      </c>
      <c r="B23" s="81"/>
      <c r="C23" s="82"/>
      <c r="D23" s="82"/>
      <c r="E23" s="82"/>
      <c r="F23" s="83"/>
      <c r="G23" s="152"/>
      <c r="H23" s="153"/>
      <c r="I23" s="110" t="str">
        <f t="shared" si="2"/>
        <v>ระดับสมรรถนะความคาดหวัง หรือระดับสมรรถนะที่แสดงออก ไม่ถูกต้อง</v>
      </c>
      <c r="J23" s="110"/>
      <c r="K23" s="11" t="str">
        <f t="shared" si="3"/>
        <v/>
      </c>
    </row>
    <row r="24" spans="1:11" ht="46.5" x14ac:dyDescent="0.5">
      <c r="A24" s="6" t="s">
        <v>68</v>
      </c>
      <c r="B24" s="81"/>
      <c r="C24" s="82"/>
      <c r="D24" s="82"/>
      <c r="E24" s="82"/>
      <c r="F24" s="83"/>
      <c r="G24" s="152"/>
      <c r="H24" s="153"/>
      <c r="I24" s="110" t="str">
        <f t="shared" si="2"/>
        <v>ระดับสมรรถนะความคาดหวัง หรือระดับสมรรถนะที่แสดงออก ไม่ถูกต้อง</v>
      </c>
      <c r="J24" s="110"/>
      <c r="K24" s="11" t="str">
        <f t="shared" si="3"/>
        <v/>
      </c>
    </row>
    <row r="25" spans="1:11" ht="23.25" customHeight="1" thickBot="1" x14ac:dyDescent="0.55000000000000004">
      <c r="A25" s="23" t="s">
        <v>69</v>
      </c>
      <c r="B25" s="167"/>
      <c r="C25" s="168"/>
      <c r="D25" s="168"/>
      <c r="E25" s="168"/>
      <c r="F25" s="169"/>
      <c r="G25" s="156"/>
      <c r="H25" s="157"/>
      <c r="I25" s="130" t="str">
        <f t="shared" si="2"/>
        <v>ระดับสมรรถนะความคาดหวัง หรือระดับสมรรถนะที่แสดงออก ไม่ถูกต้อง</v>
      </c>
      <c r="J25" s="130"/>
      <c r="K25" s="37" t="str">
        <f t="shared" si="3"/>
        <v/>
      </c>
    </row>
    <row r="26" spans="1:11" ht="23.25" customHeight="1" x14ac:dyDescent="0.5">
      <c r="A26" s="34" t="s">
        <v>63</v>
      </c>
      <c r="B26" s="164"/>
      <c r="C26" s="165"/>
      <c r="D26" s="165"/>
      <c r="E26" s="165"/>
      <c r="F26" s="166"/>
      <c r="G26" s="158"/>
      <c r="H26" s="159"/>
      <c r="I26" s="131"/>
      <c r="J26" s="131"/>
      <c r="K26" s="40" t="str">
        <f t="shared" si="3"/>
        <v/>
      </c>
    </row>
    <row r="27" spans="1:11" ht="23.25" customHeight="1" x14ac:dyDescent="0.5">
      <c r="A27" s="6" t="s">
        <v>70</v>
      </c>
      <c r="B27" s="81"/>
      <c r="C27" s="82"/>
      <c r="D27" s="82"/>
      <c r="E27" s="82"/>
      <c r="F27" s="83"/>
      <c r="G27" s="152"/>
      <c r="H27" s="153"/>
      <c r="I27" s="110" t="str">
        <f>IF(OR(OR(B27&lt;1,B27&gt;5),OR(G27&lt;0,G27&gt;5)),"ระดับสมรรถนะความคาดหวัง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7" s="110"/>
      <c r="K27" s="11" t="str">
        <f t="shared" si="3"/>
        <v/>
      </c>
    </row>
    <row r="28" spans="1:11" ht="23.25" customHeight="1" x14ac:dyDescent="0.5">
      <c r="A28" s="6" t="s">
        <v>71</v>
      </c>
      <c r="B28" s="81"/>
      <c r="C28" s="82"/>
      <c r="D28" s="82"/>
      <c r="E28" s="82"/>
      <c r="F28" s="83"/>
      <c r="G28" s="152"/>
      <c r="H28" s="153"/>
      <c r="I28" s="110" t="str">
        <f t="shared" ref="I28:I29" si="4">IF(OR(OR(B28&lt;1,B28&gt;5),OR(G28&lt;0,G28&gt;5)),"ระดับสมรรถนะความคาดหวัง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8" s="110"/>
      <c r="K28" s="11" t="str">
        <f t="shared" si="3"/>
        <v/>
      </c>
    </row>
    <row r="29" spans="1:11" ht="23.25" customHeight="1" x14ac:dyDescent="0.5">
      <c r="A29" s="6" t="s">
        <v>72</v>
      </c>
      <c r="B29" s="81"/>
      <c r="C29" s="82"/>
      <c r="D29" s="82"/>
      <c r="E29" s="82"/>
      <c r="F29" s="83"/>
      <c r="G29" s="152"/>
      <c r="H29" s="153"/>
      <c r="I29" s="110" t="str">
        <f t="shared" si="4"/>
        <v>ระดับสมรรถนะความคาดหวัง หรือระดับสมรรถนะที่แสดงออก ไม่ถูกต้อง</v>
      </c>
      <c r="J29" s="110"/>
      <c r="K29" s="11" t="str">
        <f t="shared" si="3"/>
        <v/>
      </c>
    </row>
    <row r="30" spans="1:11" ht="23.25" customHeight="1" x14ac:dyDescent="0.5">
      <c r="A30" s="49" t="s">
        <v>73</v>
      </c>
      <c r="B30" s="50"/>
      <c r="C30" s="51"/>
      <c r="D30" s="51"/>
      <c r="E30" s="51"/>
      <c r="F30" s="52"/>
      <c r="G30" s="160"/>
      <c r="H30" s="161"/>
      <c r="I30" s="129"/>
      <c r="J30" s="129"/>
      <c r="K30" s="39" t="str">
        <f t="shared" si="3"/>
        <v/>
      </c>
    </row>
    <row r="31" spans="1:11" ht="23.25" customHeight="1" x14ac:dyDescent="0.5">
      <c r="A31" s="54" t="s">
        <v>74</v>
      </c>
      <c r="B31" s="81"/>
      <c r="C31" s="82"/>
      <c r="D31" s="82"/>
      <c r="E31" s="82"/>
      <c r="F31" s="83"/>
      <c r="G31" s="152"/>
      <c r="H31" s="153"/>
      <c r="I31" s="110" t="str">
        <f>IF(OR(AND(B$31&gt;0,B$32&gt;0),AND(B31=0,B32=0),AND(B31="",B32=""),AND(B31&lt;&gt;"",OR(B31&lt;1,B31&gt;5)),AND(B31&lt;&gt;"",OR(G31="",G31&lt;0,G31&gt;5))),"ระดับสมรรถนะความคาดหวัง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1" s="110"/>
      <c r="K31" s="11" t="str">
        <f t="shared" si="3"/>
        <v/>
      </c>
    </row>
    <row r="32" spans="1:11" ht="23.25" customHeight="1" thickBot="1" x14ac:dyDescent="0.55000000000000004">
      <c r="A32" s="55" t="s">
        <v>75</v>
      </c>
      <c r="B32" s="167"/>
      <c r="C32" s="168"/>
      <c r="D32" s="168"/>
      <c r="E32" s="168"/>
      <c r="F32" s="169"/>
      <c r="G32" s="156"/>
      <c r="H32" s="157"/>
      <c r="I32" s="130" t="str">
        <f>IF(OR(AND(B$31&gt;0,B$32&gt;0),AND(B31=0,B32=0),AND(B31="",B32=""),AND(B32&lt;&gt;"",OR(B32&lt;1,B32&gt;5)),AND(B32&lt;&gt;"",OR(G32="",G32&lt;0,G32&gt;5))),"ระดับสมรรถนะความคาดหวัง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2" s="130"/>
      <c r="K32" s="37" t="str">
        <f t="shared" si="3"/>
        <v/>
      </c>
    </row>
    <row r="33" spans="1:11" ht="23.25" customHeight="1" x14ac:dyDescent="0.5">
      <c r="A33" s="34" t="s">
        <v>64</v>
      </c>
      <c r="B33" s="164"/>
      <c r="C33" s="165"/>
      <c r="D33" s="165"/>
      <c r="E33" s="165"/>
      <c r="F33" s="166"/>
      <c r="G33" s="158"/>
      <c r="H33" s="159"/>
      <c r="I33" s="131"/>
      <c r="J33" s="131"/>
      <c r="K33" s="40" t="str">
        <f t="shared" si="3"/>
        <v/>
      </c>
    </row>
    <row r="34" spans="1:11" ht="23.25" customHeight="1" x14ac:dyDescent="0.5">
      <c r="A34" s="6" t="s">
        <v>76</v>
      </c>
      <c r="B34" s="81"/>
      <c r="C34" s="82"/>
      <c r="D34" s="82"/>
      <c r="E34" s="82"/>
      <c r="F34" s="83"/>
      <c r="G34" s="152"/>
      <c r="H34" s="153"/>
      <c r="I34" s="110" t="str">
        <f>IF(OR(OR(B34&lt;1,B34&gt;5),AND(B34&lt;&gt;"",OR(G34="",G34&lt;0,G34&gt;5))),"ระดับสมรรถนะความคาดหวัง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4" s="110"/>
      <c r="K34" s="11" t="str">
        <f t="shared" si="3"/>
        <v/>
      </c>
    </row>
    <row r="35" spans="1:11" ht="23.25" customHeight="1" x14ac:dyDescent="0.5">
      <c r="A35" s="6" t="s">
        <v>77</v>
      </c>
      <c r="B35" s="81"/>
      <c r="C35" s="82"/>
      <c r="D35" s="82"/>
      <c r="E35" s="82"/>
      <c r="F35" s="83"/>
      <c r="G35" s="152"/>
      <c r="H35" s="153"/>
      <c r="I35" s="110" t="str">
        <f t="shared" ref="I35:I39" si="5">IF(OR(OR(B35&lt;1,B35&gt;5),AND(B35&lt;&gt;"",OR(G35="",G35&lt;0,G35&gt;5))),"ระดับสมรรถนะความคาดหวัง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5" s="110"/>
      <c r="K35" s="11" t="str">
        <f t="shared" si="3"/>
        <v/>
      </c>
    </row>
    <row r="36" spans="1:11" ht="23.25" customHeight="1" x14ac:dyDescent="0.5">
      <c r="A36" s="6" t="s">
        <v>78</v>
      </c>
      <c r="B36" s="81"/>
      <c r="C36" s="82"/>
      <c r="D36" s="82"/>
      <c r="E36" s="82"/>
      <c r="F36" s="83"/>
      <c r="G36" s="152"/>
      <c r="H36" s="153"/>
      <c r="I36" s="110" t="str">
        <f t="shared" si="5"/>
        <v>ระดับสมรรถนะความคาดหวัง หรือระดับสมรรถนะที่แสดงออก ไม่ถูกต้อง</v>
      </c>
      <c r="J36" s="110"/>
      <c r="K36" s="11" t="str">
        <f t="shared" si="3"/>
        <v/>
      </c>
    </row>
    <row r="37" spans="1:11" ht="23.25" customHeight="1" x14ac:dyDescent="0.5">
      <c r="A37" s="6" t="s">
        <v>79</v>
      </c>
      <c r="B37" s="81"/>
      <c r="C37" s="82"/>
      <c r="D37" s="82"/>
      <c r="E37" s="82"/>
      <c r="F37" s="83"/>
      <c r="G37" s="152"/>
      <c r="H37" s="153"/>
      <c r="I37" s="110" t="str">
        <f t="shared" si="5"/>
        <v>ระดับสมรรถนะความคาดหวัง หรือระดับสมรรถนะที่แสดงออก ไม่ถูกต้อง</v>
      </c>
      <c r="J37" s="110"/>
      <c r="K37" s="11" t="str">
        <f t="shared" si="3"/>
        <v/>
      </c>
    </row>
    <row r="38" spans="1:11" ht="23.25" customHeight="1" x14ac:dyDescent="0.5">
      <c r="A38" s="6" t="s">
        <v>80</v>
      </c>
      <c r="B38" s="81"/>
      <c r="C38" s="82"/>
      <c r="D38" s="82"/>
      <c r="E38" s="82"/>
      <c r="F38" s="83"/>
      <c r="G38" s="152"/>
      <c r="H38" s="153"/>
      <c r="I38" s="110" t="str">
        <f t="shared" si="5"/>
        <v>ระดับสมรรถนะความคาดหวัง หรือระดับสมรรถนะที่แสดงออก ไม่ถูกต้อง</v>
      </c>
      <c r="J38" s="110"/>
      <c r="K38" s="11" t="str">
        <f t="shared" si="3"/>
        <v/>
      </c>
    </row>
    <row r="39" spans="1:11" ht="23.25" customHeight="1" x14ac:dyDescent="0.5">
      <c r="A39" s="6" t="s">
        <v>81</v>
      </c>
      <c r="B39" s="81"/>
      <c r="C39" s="82"/>
      <c r="D39" s="82"/>
      <c r="E39" s="82"/>
      <c r="F39" s="83"/>
      <c r="G39" s="152"/>
      <c r="H39" s="153"/>
      <c r="I39" s="110" t="str">
        <f t="shared" si="5"/>
        <v>ระดับสมรรถนะความคาดหวัง หรือระดับสมรรถนะที่แสดงออก ไม่ถูกต้อง</v>
      </c>
      <c r="J39" s="110"/>
      <c r="K39" s="11" t="str">
        <f t="shared" si="3"/>
        <v/>
      </c>
    </row>
    <row r="40" spans="1:11" x14ac:dyDescent="0.5">
      <c r="A40" s="154" t="s">
        <v>83</v>
      </c>
      <c r="B40" s="154"/>
      <c r="C40" s="154"/>
      <c r="D40" s="154"/>
      <c r="E40" s="154"/>
      <c r="F40" s="154"/>
      <c r="G40" s="154"/>
      <c r="H40" s="154"/>
      <c r="I40" s="155"/>
      <c r="J40" s="155"/>
    </row>
    <row r="41" spans="1:11" x14ac:dyDescent="0.5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1" x14ac:dyDescent="0.5">
      <c r="A42" s="96" t="s">
        <v>88</v>
      </c>
      <c r="B42" s="97"/>
      <c r="C42" s="97"/>
      <c r="D42" s="97"/>
      <c r="E42" s="97"/>
      <c r="F42" s="98"/>
      <c r="G42" s="148" t="s">
        <v>89</v>
      </c>
      <c r="H42" s="149"/>
      <c r="I42" s="150"/>
      <c r="J42" s="24"/>
    </row>
    <row r="43" spans="1:11" x14ac:dyDescent="0.5">
      <c r="A43" s="145"/>
      <c r="B43" s="146"/>
      <c r="C43" s="146"/>
      <c r="D43" s="146"/>
      <c r="E43" s="146"/>
      <c r="F43" s="147"/>
      <c r="G43" s="27" t="s">
        <v>90</v>
      </c>
      <c r="H43" s="29" t="s">
        <v>92</v>
      </c>
      <c r="I43" s="30" t="s">
        <v>31</v>
      </c>
      <c r="J43" s="24"/>
    </row>
    <row r="44" spans="1:11" x14ac:dyDescent="0.5">
      <c r="A44" s="99"/>
      <c r="B44" s="100"/>
      <c r="C44" s="100"/>
      <c r="D44" s="100"/>
      <c r="E44" s="100"/>
      <c r="F44" s="101"/>
      <c r="G44" s="28" t="s">
        <v>91</v>
      </c>
      <c r="H44" s="28" t="s">
        <v>93</v>
      </c>
      <c r="I44" s="28"/>
      <c r="J44" s="24"/>
    </row>
    <row r="45" spans="1:11" x14ac:dyDescent="0.5">
      <c r="A45" s="151" t="s">
        <v>84</v>
      </c>
      <c r="B45" s="143"/>
      <c r="C45" s="143"/>
      <c r="D45" s="26">
        <v>3</v>
      </c>
      <c r="E45" s="143" t="s">
        <v>31</v>
      </c>
      <c r="F45" s="144"/>
      <c r="G45" s="11">
        <f>COUNTIF(K$21:K$39,0)</f>
        <v>0</v>
      </c>
      <c r="H45" s="11">
        <f>D45</f>
        <v>3</v>
      </c>
      <c r="I45" s="11">
        <f>G45*H45</f>
        <v>0</v>
      </c>
      <c r="J45" s="24"/>
    </row>
    <row r="46" spans="1:11" x14ac:dyDescent="0.5">
      <c r="A46" s="151" t="s">
        <v>85</v>
      </c>
      <c r="B46" s="143"/>
      <c r="C46" s="143"/>
      <c r="D46" s="26">
        <v>2</v>
      </c>
      <c r="E46" s="143" t="s">
        <v>31</v>
      </c>
      <c r="F46" s="144"/>
      <c r="G46" s="11">
        <f>COUNTIF(K$21:K$39,-1)</f>
        <v>0</v>
      </c>
      <c r="H46" s="11">
        <f>D46</f>
        <v>2</v>
      </c>
      <c r="I46" s="11">
        <f t="shared" ref="I46:I48" si="6">G46*H46</f>
        <v>0</v>
      </c>
      <c r="J46" s="24"/>
    </row>
    <row r="47" spans="1:11" x14ac:dyDescent="0.5">
      <c r="A47" s="151" t="s">
        <v>86</v>
      </c>
      <c r="B47" s="143"/>
      <c r="C47" s="143"/>
      <c r="D47" s="26">
        <v>1</v>
      </c>
      <c r="E47" s="143" t="s">
        <v>31</v>
      </c>
      <c r="F47" s="144"/>
      <c r="G47" s="11">
        <f>COUNTIF(K$21:K$39,-2)</f>
        <v>0</v>
      </c>
      <c r="H47" s="11">
        <f>D47</f>
        <v>1</v>
      </c>
      <c r="I47" s="11">
        <f t="shared" si="6"/>
        <v>0</v>
      </c>
      <c r="J47" s="24"/>
    </row>
    <row r="48" spans="1:11" x14ac:dyDescent="0.5">
      <c r="A48" s="151" t="s">
        <v>87</v>
      </c>
      <c r="B48" s="143"/>
      <c r="C48" s="143"/>
      <c r="D48" s="26">
        <v>0</v>
      </c>
      <c r="E48" s="143" t="s">
        <v>31</v>
      </c>
      <c r="F48" s="144"/>
      <c r="G48" s="11">
        <f>COUNTIF(K$21:K$39,-3)</f>
        <v>0</v>
      </c>
      <c r="H48" s="11">
        <f>D48</f>
        <v>0</v>
      </c>
      <c r="I48" s="11">
        <f t="shared" si="6"/>
        <v>0</v>
      </c>
      <c r="J48" s="24"/>
    </row>
    <row r="49" spans="1:10" x14ac:dyDescent="0.5">
      <c r="A49" s="140" t="s">
        <v>98</v>
      </c>
      <c r="B49" s="141"/>
      <c r="C49" s="141"/>
      <c r="D49" s="141"/>
      <c r="E49" s="141"/>
      <c r="F49" s="142"/>
      <c r="G49" s="13">
        <f>SUM(G45:G48)</f>
        <v>0</v>
      </c>
      <c r="H49" s="12" t="s">
        <v>94</v>
      </c>
      <c r="I49" s="13">
        <f>SUM(I45:I48)</f>
        <v>0</v>
      </c>
      <c r="J49" s="31"/>
    </row>
    <row r="50" spans="1:10" x14ac:dyDescent="0.5">
      <c r="A50" s="132" t="s">
        <v>97</v>
      </c>
      <c r="B50" s="133"/>
      <c r="C50" s="133"/>
      <c r="D50" s="133"/>
      <c r="E50" s="133"/>
      <c r="F50" s="133"/>
      <c r="G50" s="133"/>
      <c r="H50" s="134"/>
      <c r="I50" s="138">
        <f>IF(G49&gt;0,(I49/(G49*3))*30,0)</f>
        <v>0</v>
      </c>
      <c r="J50" s="59" t="s">
        <v>24</v>
      </c>
    </row>
    <row r="51" spans="1:10" x14ac:dyDescent="0.5">
      <c r="A51" s="135"/>
      <c r="B51" s="136"/>
      <c r="C51" s="136"/>
      <c r="D51" s="136"/>
      <c r="E51" s="136"/>
      <c r="F51" s="136"/>
      <c r="G51" s="136"/>
      <c r="H51" s="137"/>
      <c r="I51" s="139"/>
      <c r="J51" s="59"/>
    </row>
    <row r="52" spans="1:10" x14ac:dyDescent="0.5">
      <c r="A52" s="32" t="s">
        <v>95</v>
      </c>
      <c r="B52" s="25"/>
      <c r="C52" s="25"/>
      <c r="D52" s="25"/>
      <c r="E52" s="25"/>
      <c r="F52" s="25"/>
      <c r="G52" s="25"/>
      <c r="H52" s="25"/>
      <c r="I52" s="25"/>
      <c r="J52" s="24"/>
    </row>
    <row r="53" spans="1:10" x14ac:dyDescent="0.5">
      <c r="A53" s="33" t="s">
        <v>96</v>
      </c>
    </row>
    <row r="54" spans="1:10" ht="30" customHeight="1" x14ac:dyDescent="0.5">
      <c r="A54" s="10" t="s">
        <v>29</v>
      </c>
    </row>
    <row r="55" spans="1:10" x14ac:dyDescent="0.5">
      <c r="A55" s="96" t="s">
        <v>30</v>
      </c>
      <c r="B55" s="97"/>
      <c r="C55" s="98"/>
      <c r="D55" s="92" t="s">
        <v>31</v>
      </c>
      <c r="E55" s="93"/>
    </row>
    <row r="56" spans="1:10" x14ac:dyDescent="0.5">
      <c r="A56" s="99"/>
      <c r="B56" s="100"/>
      <c r="C56" s="101"/>
      <c r="D56" s="94" t="s">
        <v>32</v>
      </c>
      <c r="E56" s="95"/>
    </row>
    <row r="57" spans="1:10" x14ac:dyDescent="0.5">
      <c r="A57" s="102" t="s">
        <v>34</v>
      </c>
      <c r="B57" s="102"/>
      <c r="C57" s="102"/>
      <c r="D57" s="88">
        <f>I12</f>
        <v>0</v>
      </c>
      <c r="E57" s="88"/>
    </row>
    <row r="58" spans="1:10" x14ac:dyDescent="0.5">
      <c r="A58" s="102" t="s">
        <v>35</v>
      </c>
      <c r="B58" s="102"/>
      <c r="C58" s="102"/>
      <c r="D58" s="88">
        <f>I50</f>
        <v>0</v>
      </c>
      <c r="E58" s="88"/>
    </row>
    <row r="59" spans="1:10" x14ac:dyDescent="0.5">
      <c r="A59" s="85" t="s">
        <v>33</v>
      </c>
      <c r="B59" s="86"/>
      <c r="C59" s="87"/>
      <c r="D59" s="89">
        <f>SUM(D57:D58)</f>
        <v>0</v>
      </c>
      <c r="E59" s="89"/>
    </row>
  </sheetData>
  <mergeCells count="113">
    <mergeCell ref="A1:I1"/>
    <mergeCell ref="A3:I3"/>
    <mergeCell ref="A4:A5"/>
    <mergeCell ref="B4:F4"/>
    <mergeCell ref="I4:I5"/>
    <mergeCell ref="A2:I2"/>
    <mergeCell ref="I12:I13"/>
    <mergeCell ref="J12:J13"/>
    <mergeCell ref="A16:H16"/>
    <mergeCell ref="J4:J5"/>
    <mergeCell ref="B6:F6"/>
    <mergeCell ref="B7:F7"/>
    <mergeCell ref="B8:F8"/>
    <mergeCell ref="B9:F9"/>
    <mergeCell ref="B10:F10"/>
    <mergeCell ref="G4:H5"/>
    <mergeCell ref="G6:H6"/>
    <mergeCell ref="A59:C59"/>
    <mergeCell ref="D59:E59"/>
    <mergeCell ref="A55:C56"/>
    <mergeCell ref="D55:E55"/>
    <mergeCell ref="D56:E56"/>
    <mergeCell ref="A45:C45"/>
    <mergeCell ref="A46:C46"/>
    <mergeCell ref="B21:F21"/>
    <mergeCell ref="B22:F22"/>
    <mergeCell ref="B39:F39"/>
    <mergeCell ref="B23:F23"/>
    <mergeCell ref="B24:F24"/>
    <mergeCell ref="B25:F25"/>
    <mergeCell ref="B26:F26"/>
    <mergeCell ref="G7:H7"/>
    <mergeCell ref="G8:H8"/>
    <mergeCell ref="G9:H9"/>
    <mergeCell ref="G10:H10"/>
    <mergeCell ref="G11:H11"/>
    <mergeCell ref="A11:F11"/>
    <mergeCell ref="A57:C57"/>
    <mergeCell ref="D57:E57"/>
    <mergeCell ref="A58:C58"/>
    <mergeCell ref="D58:E58"/>
    <mergeCell ref="B17:F17"/>
    <mergeCell ref="B20:F20"/>
    <mergeCell ref="B18:F18"/>
    <mergeCell ref="A12:H13"/>
    <mergeCell ref="B33:F33"/>
    <mergeCell ref="B34:F34"/>
    <mergeCell ref="B35:F35"/>
    <mergeCell ref="B36:F36"/>
    <mergeCell ref="B37:F37"/>
    <mergeCell ref="B38:F38"/>
    <mergeCell ref="B27:F27"/>
    <mergeCell ref="B28:F28"/>
    <mergeCell ref="B29:F29"/>
    <mergeCell ref="B31:F31"/>
    <mergeCell ref="B32:F32"/>
    <mergeCell ref="G29:H29"/>
    <mergeCell ref="G30:H30"/>
    <mergeCell ref="G31:H31"/>
    <mergeCell ref="G20:H20"/>
    <mergeCell ref="G21:H21"/>
    <mergeCell ref="G22:H22"/>
    <mergeCell ref="G23:H23"/>
    <mergeCell ref="G24:H24"/>
    <mergeCell ref="G25:H25"/>
    <mergeCell ref="A50:H51"/>
    <mergeCell ref="I50:I51"/>
    <mergeCell ref="J50:J51"/>
    <mergeCell ref="A49:F49"/>
    <mergeCell ref="I20:J20"/>
    <mergeCell ref="I21:J21"/>
    <mergeCell ref="I22:J22"/>
    <mergeCell ref="I23:J23"/>
    <mergeCell ref="E45:F45"/>
    <mergeCell ref="E46:F46"/>
    <mergeCell ref="E47:F47"/>
    <mergeCell ref="E48:F48"/>
    <mergeCell ref="A42:F44"/>
    <mergeCell ref="G42:I42"/>
    <mergeCell ref="A47:C47"/>
    <mergeCell ref="A48:C48"/>
    <mergeCell ref="G38:H38"/>
    <mergeCell ref="G39:H39"/>
    <mergeCell ref="A40:J40"/>
    <mergeCell ref="G32:H32"/>
    <mergeCell ref="G33:H33"/>
    <mergeCell ref="G34:H34"/>
    <mergeCell ref="G35:H35"/>
    <mergeCell ref="G36:H36"/>
    <mergeCell ref="I36:J36"/>
    <mergeCell ref="I37:J37"/>
    <mergeCell ref="I38:J38"/>
    <mergeCell ref="I39:J39"/>
    <mergeCell ref="A17:A19"/>
    <mergeCell ref="B19:F19"/>
    <mergeCell ref="I17:J19"/>
    <mergeCell ref="G17:H19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G37:H37"/>
    <mergeCell ref="G26:H26"/>
    <mergeCell ref="G27:H27"/>
    <mergeCell ref="G28:H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J1" sqref="J1"/>
    </sheetView>
  </sheetViews>
  <sheetFormatPr defaultRowHeight="23.25" x14ac:dyDescent="0.5"/>
  <cols>
    <col min="1" max="1" width="34.625" style="2" bestFit="1" customWidth="1"/>
    <col min="2" max="6" width="5.625" style="2" customWidth="1"/>
    <col min="7" max="9" width="12.625" style="2" customWidth="1"/>
    <col min="10" max="10" width="40" style="2" customWidth="1"/>
    <col min="11" max="16384" width="9" style="2"/>
  </cols>
  <sheetData>
    <row r="1" spans="1:10" x14ac:dyDescent="0.5">
      <c r="A1" s="61" t="s">
        <v>101</v>
      </c>
      <c r="B1" s="61"/>
      <c r="C1" s="61"/>
      <c r="D1" s="61"/>
      <c r="E1" s="61"/>
      <c r="F1" s="61"/>
      <c r="G1" s="61"/>
      <c r="H1" s="61"/>
      <c r="I1" s="61"/>
      <c r="J1" s="19" t="s">
        <v>102</v>
      </c>
    </row>
    <row r="2" spans="1:10" x14ac:dyDescent="0.5">
      <c r="A2" s="62" t="s">
        <v>100</v>
      </c>
      <c r="B2" s="62"/>
      <c r="C2" s="62"/>
      <c r="D2" s="62"/>
      <c r="E2" s="62"/>
      <c r="F2" s="62"/>
      <c r="G2" s="62"/>
      <c r="H2" s="62"/>
      <c r="I2" s="62"/>
      <c r="J2" s="19"/>
    </row>
    <row r="3" spans="1:10" x14ac:dyDescent="0.5">
      <c r="A3" s="65" t="s">
        <v>58</v>
      </c>
      <c r="B3" s="65"/>
      <c r="C3" s="65"/>
      <c r="D3" s="65"/>
      <c r="E3" s="65"/>
      <c r="F3" s="65"/>
      <c r="G3" s="65"/>
      <c r="H3" s="65"/>
      <c r="I3" s="65"/>
    </row>
    <row r="4" spans="1:10" x14ac:dyDescent="0.5">
      <c r="A4" s="77" t="s">
        <v>1</v>
      </c>
      <c r="B4" s="78" t="s">
        <v>2</v>
      </c>
      <c r="C4" s="78"/>
      <c r="D4" s="78"/>
      <c r="E4" s="78"/>
      <c r="F4" s="78"/>
      <c r="G4" s="177" t="s">
        <v>3</v>
      </c>
      <c r="H4" s="177"/>
      <c r="I4" s="77" t="s">
        <v>11</v>
      </c>
      <c r="J4" s="64" t="s">
        <v>36</v>
      </c>
    </row>
    <row r="5" spans="1:10" ht="46.5" x14ac:dyDescent="0.5">
      <c r="A5" s="77"/>
      <c r="B5" s="41">
        <v>1</v>
      </c>
      <c r="C5" s="42">
        <v>2</v>
      </c>
      <c r="D5" s="41">
        <v>3</v>
      </c>
      <c r="E5" s="41">
        <v>4</v>
      </c>
      <c r="F5" s="41">
        <v>5</v>
      </c>
      <c r="G5" s="44" t="s">
        <v>104</v>
      </c>
      <c r="H5" s="41" t="s">
        <v>4</v>
      </c>
      <c r="I5" s="77"/>
      <c r="J5" s="64"/>
    </row>
    <row r="6" spans="1:10" x14ac:dyDescent="0.5">
      <c r="A6" s="6" t="s">
        <v>5</v>
      </c>
      <c r="B6" s="162"/>
      <c r="C6" s="176"/>
      <c r="D6" s="176"/>
      <c r="E6" s="176"/>
      <c r="F6" s="163"/>
      <c r="G6" s="47" t="s">
        <v>105</v>
      </c>
      <c r="H6" s="45"/>
      <c r="I6" s="1">
        <f>B6*H6</f>
        <v>0</v>
      </c>
      <c r="J6" s="16" t="str">
        <f>IF(OR(B6&lt;1,B6&gt;5,H$10&lt;&gt;70),"ระดับผลการประเมิน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7" spans="1:10" x14ac:dyDescent="0.5">
      <c r="A7" s="6" t="s">
        <v>7</v>
      </c>
      <c r="B7" s="162"/>
      <c r="C7" s="176"/>
      <c r="D7" s="176"/>
      <c r="E7" s="176"/>
      <c r="F7" s="163"/>
      <c r="G7" s="47" t="s">
        <v>8</v>
      </c>
      <c r="H7" s="45"/>
      <c r="I7" s="1">
        <f t="shared" ref="I7:I9" si="0">B7*H7</f>
        <v>0</v>
      </c>
      <c r="J7" s="16" t="str">
        <f t="shared" ref="J7:J9" si="1">IF(OR(B7&lt;1,B7&gt;5,H$10&lt;&gt;70),"ระดับผลการประเมิน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8" spans="1:10" ht="46.5" x14ac:dyDescent="0.5">
      <c r="A8" s="6" t="s">
        <v>103</v>
      </c>
      <c r="B8" s="162"/>
      <c r="C8" s="176"/>
      <c r="D8" s="176"/>
      <c r="E8" s="176"/>
      <c r="F8" s="163"/>
      <c r="G8" s="48" t="s">
        <v>8</v>
      </c>
      <c r="H8" s="46"/>
      <c r="I8" s="8">
        <f t="shared" si="0"/>
        <v>0</v>
      </c>
      <c r="J8" s="21" t="str">
        <f t="shared" si="1"/>
        <v>ระดับผลการประเมิน หรือค่าน้ำหนักไม่ถูกต้อง</v>
      </c>
    </row>
    <row r="9" spans="1:10" ht="116.25" x14ac:dyDescent="0.5">
      <c r="A9" s="6" t="s">
        <v>107</v>
      </c>
      <c r="B9" s="162"/>
      <c r="C9" s="176"/>
      <c r="D9" s="176"/>
      <c r="E9" s="176"/>
      <c r="F9" s="163"/>
      <c r="G9" s="48" t="s">
        <v>9</v>
      </c>
      <c r="H9" s="46"/>
      <c r="I9" s="8">
        <f t="shared" si="0"/>
        <v>0</v>
      </c>
      <c r="J9" s="21" t="str">
        <f t="shared" si="1"/>
        <v>ระดับผลการประเมิน หรือค่าน้ำหนักไม่ถูกต้อง</v>
      </c>
    </row>
    <row r="10" spans="1:10" x14ac:dyDescent="0.5">
      <c r="A10" s="73" t="s">
        <v>17</v>
      </c>
      <c r="B10" s="74"/>
      <c r="C10" s="74"/>
      <c r="D10" s="74"/>
      <c r="E10" s="74"/>
      <c r="F10" s="74"/>
      <c r="G10" s="75"/>
      <c r="H10" s="1">
        <f>SUM(H6:H9)</f>
        <v>0</v>
      </c>
      <c r="I10" s="5">
        <f>SUM(I6:I9)</f>
        <v>0</v>
      </c>
      <c r="J10" s="17" t="s">
        <v>12</v>
      </c>
    </row>
    <row r="11" spans="1:10" x14ac:dyDescent="0.5">
      <c r="A11" s="67" t="s">
        <v>16</v>
      </c>
      <c r="B11" s="68"/>
      <c r="C11" s="68"/>
      <c r="D11" s="68"/>
      <c r="E11" s="68"/>
      <c r="F11" s="68"/>
      <c r="G11" s="68"/>
      <c r="H11" s="69"/>
      <c r="I11" s="76">
        <f>IF(OR(H10=0,I10=0),0,(I10/(H10*5))*H10)</f>
        <v>0</v>
      </c>
      <c r="J11" s="63" t="s">
        <v>10</v>
      </c>
    </row>
    <row r="12" spans="1:10" x14ac:dyDescent="0.5">
      <c r="A12" s="70"/>
      <c r="B12" s="71"/>
      <c r="C12" s="71"/>
      <c r="D12" s="71"/>
      <c r="E12" s="71"/>
      <c r="F12" s="71"/>
      <c r="G12" s="71"/>
      <c r="H12" s="72"/>
      <c r="I12" s="76"/>
      <c r="J12" s="63"/>
    </row>
    <row r="13" spans="1:10" x14ac:dyDescent="0.5">
      <c r="A13" s="4"/>
    </row>
    <row r="14" spans="1:10" x14ac:dyDescent="0.5">
      <c r="A14" s="66" t="s">
        <v>18</v>
      </c>
      <c r="B14" s="66"/>
      <c r="C14" s="66"/>
      <c r="D14" s="66"/>
      <c r="E14" s="66"/>
      <c r="F14" s="66"/>
      <c r="G14" s="66"/>
      <c r="H14" s="66"/>
      <c r="I14" s="66"/>
    </row>
    <row r="15" spans="1:10" x14ac:dyDescent="0.5">
      <c r="A15" s="66" t="s">
        <v>19</v>
      </c>
      <c r="B15" s="66"/>
      <c r="C15" s="66"/>
      <c r="D15" s="66"/>
      <c r="E15" s="66"/>
      <c r="F15" s="66"/>
      <c r="G15" s="66"/>
      <c r="H15" s="66"/>
      <c r="I15" s="66"/>
    </row>
    <row r="17" spans="1:11" s="7" customFormat="1" x14ac:dyDescent="0.5">
      <c r="A17" s="65" t="s">
        <v>59</v>
      </c>
      <c r="B17" s="65"/>
      <c r="C17" s="65"/>
      <c r="D17" s="65"/>
      <c r="E17" s="65"/>
      <c r="F17" s="65"/>
      <c r="G17" s="65"/>
      <c r="H17" s="65"/>
      <c r="I17" s="9"/>
    </row>
    <row r="18" spans="1:11" ht="23.25" customHeight="1" x14ac:dyDescent="0.5">
      <c r="A18" s="111" t="s">
        <v>21</v>
      </c>
      <c r="B18" s="170" t="s">
        <v>61</v>
      </c>
      <c r="C18" s="171"/>
      <c r="D18" s="171"/>
      <c r="E18" s="171"/>
      <c r="F18" s="172"/>
      <c r="G18" s="123" t="s">
        <v>82</v>
      </c>
      <c r="H18" s="124"/>
      <c r="I18" s="117" t="s">
        <v>36</v>
      </c>
      <c r="J18" s="118"/>
      <c r="K18" s="30" t="s">
        <v>99</v>
      </c>
    </row>
    <row r="19" spans="1:11" x14ac:dyDescent="0.5">
      <c r="A19" s="112"/>
      <c r="B19" s="173" t="s">
        <v>60</v>
      </c>
      <c r="C19" s="174"/>
      <c r="D19" s="174"/>
      <c r="E19" s="174"/>
      <c r="F19" s="175"/>
      <c r="G19" s="125"/>
      <c r="H19" s="126"/>
      <c r="I19" s="119"/>
      <c r="J19" s="120"/>
      <c r="K19" s="27" t="s">
        <v>90</v>
      </c>
    </row>
    <row r="20" spans="1:11" x14ac:dyDescent="0.5">
      <c r="A20" s="113"/>
      <c r="B20" s="114"/>
      <c r="C20" s="115"/>
      <c r="D20" s="115"/>
      <c r="E20" s="115"/>
      <c r="F20" s="116"/>
      <c r="G20" s="127"/>
      <c r="H20" s="128"/>
      <c r="I20" s="121"/>
      <c r="J20" s="122"/>
      <c r="K20" s="28" t="s">
        <v>91</v>
      </c>
    </row>
    <row r="21" spans="1:11" x14ac:dyDescent="0.5">
      <c r="A21" s="35" t="s">
        <v>62</v>
      </c>
      <c r="B21" s="164"/>
      <c r="C21" s="165"/>
      <c r="D21" s="165"/>
      <c r="E21" s="165"/>
      <c r="F21" s="166"/>
      <c r="G21" s="160"/>
      <c r="H21" s="161"/>
      <c r="I21" s="129"/>
      <c r="J21" s="129"/>
      <c r="K21" s="38"/>
    </row>
    <row r="22" spans="1:11" x14ac:dyDescent="0.5">
      <c r="A22" s="6" t="s">
        <v>65</v>
      </c>
      <c r="B22" s="81"/>
      <c r="C22" s="82"/>
      <c r="D22" s="82"/>
      <c r="E22" s="82"/>
      <c r="F22" s="83"/>
      <c r="G22" s="162"/>
      <c r="H22" s="163"/>
      <c r="I22" s="110" t="str">
        <f>IF(OR(OR(B22&lt;1,B22&gt;5),AND(B22&lt;&gt;"",OR(G22="",G22&lt;0,G22&gt;5))),"ระดับสมรรถนะความคาดหวัง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2" s="110"/>
      <c r="K22" s="11" t="str">
        <f>IF(AND(B22="",G22=""),"",IF(G22-B22&gt;=0,0,IF(G22-B22=-1,-1,IF(G22-B22=-2,-2,IF(G22-B22=-3,-3,"")))))</f>
        <v/>
      </c>
    </row>
    <row r="23" spans="1:11" ht="23.25" customHeight="1" x14ac:dyDescent="0.5">
      <c r="A23" s="6" t="s">
        <v>66</v>
      </c>
      <c r="B23" s="81"/>
      <c r="C23" s="82"/>
      <c r="D23" s="82"/>
      <c r="E23" s="82"/>
      <c r="F23" s="83"/>
      <c r="G23" s="152"/>
      <c r="H23" s="153"/>
      <c r="I23" s="110" t="str">
        <f t="shared" ref="I23:I26" si="2">IF(OR(OR(B23&lt;1,B23&gt;5),AND(B23&lt;&gt;"",OR(G23="",G23&lt;0,G23&gt;5))),"ระดับสมรรถนะความคาดหวัง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3" s="110"/>
      <c r="K23" s="11" t="str">
        <f t="shared" ref="K23:K33" si="3">IF(AND(B23="",G23=""),"",IF(G23-B23&gt;=0,0,IF(G23-B23=-1,-1,IF(G23-B23=-2,-2,IF(G23-B23=-3,-3,"")))))</f>
        <v/>
      </c>
    </row>
    <row r="24" spans="1:11" ht="23.25" customHeight="1" x14ac:dyDescent="0.5">
      <c r="A24" s="6" t="s">
        <v>67</v>
      </c>
      <c r="B24" s="81"/>
      <c r="C24" s="82"/>
      <c r="D24" s="82"/>
      <c r="E24" s="82"/>
      <c r="F24" s="83"/>
      <c r="G24" s="152"/>
      <c r="H24" s="153"/>
      <c r="I24" s="110" t="str">
        <f t="shared" si="2"/>
        <v>ระดับสมรรถนะความคาดหวัง หรือระดับสมรรถนะที่แสดงออก ไม่ถูกต้อง</v>
      </c>
      <c r="J24" s="110"/>
      <c r="K24" s="11" t="str">
        <f t="shared" si="3"/>
        <v/>
      </c>
    </row>
    <row r="25" spans="1:11" ht="46.5" x14ac:dyDescent="0.5">
      <c r="A25" s="6" t="s">
        <v>68</v>
      </c>
      <c r="B25" s="81"/>
      <c r="C25" s="82"/>
      <c r="D25" s="82"/>
      <c r="E25" s="82"/>
      <c r="F25" s="83"/>
      <c r="G25" s="152"/>
      <c r="H25" s="153"/>
      <c r="I25" s="110" t="str">
        <f t="shared" si="2"/>
        <v>ระดับสมรรถนะความคาดหวัง หรือระดับสมรรถนะที่แสดงออก ไม่ถูกต้อง</v>
      </c>
      <c r="J25" s="110"/>
      <c r="K25" s="11" t="str">
        <f t="shared" si="3"/>
        <v/>
      </c>
    </row>
    <row r="26" spans="1:11" ht="23.25" customHeight="1" thickBot="1" x14ac:dyDescent="0.55000000000000004">
      <c r="A26" s="23" t="s">
        <v>69</v>
      </c>
      <c r="B26" s="167"/>
      <c r="C26" s="168"/>
      <c r="D26" s="168"/>
      <c r="E26" s="168"/>
      <c r="F26" s="169"/>
      <c r="G26" s="156"/>
      <c r="H26" s="157"/>
      <c r="I26" s="130" t="str">
        <f t="shared" si="2"/>
        <v>ระดับสมรรถนะความคาดหวัง หรือระดับสมรรถนะที่แสดงออก ไม่ถูกต้อง</v>
      </c>
      <c r="J26" s="130"/>
      <c r="K26" s="37" t="str">
        <f t="shared" si="3"/>
        <v/>
      </c>
    </row>
    <row r="27" spans="1:11" ht="23.25" customHeight="1" x14ac:dyDescent="0.5">
      <c r="A27" s="34" t="s">
        <v>63</v>
      </c>
      <c r="B27" s="164"/>
      <c r="C27" s="165"/>
      <c r="D27" s="165"/>
      <c r="E27" s="165"/>
      <c r="F27" s="166"/>
      <c r="G27" s="158"/>
      <c r="H27" s="159"/>
      <c r="I27" s="131"/>
      <c r="J27" s="131"/>
      <c r="K27" s="40" t="str">
        <f t="shared" si="3"/>
        <v/>
      </c>
    </row>
    <row r="28" spans="1:11" ht="23.25" customHeight="1" x14ac:dyDescent="0.5">
      <c r="A28" s="6" t="s">
        <v>70</v>
      </c>
      <c r="B28" s="81"/>
      <c r="C28" s="82"/>
      <c r="D28" s="82"/>
      <c r="E28" s="82"/>
      <c r="F28" s="83"/>
      <c r="G28" s="152"/>
      <c r="H28" s="153"/>
      <c r="I28" s="110" t="str">
        <f>IF(OR(OR(B28&lt;1,B28&gt;5),OR(G28&lt;0,G28&gt;5)),"ระดับสมรรถนะความคาดหวัง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8" s="110"/>
      <c r="K28" s="11" t="str">
        <f t="shared" si="3"/>
        <v/>
      </c>
    </row>
    <row r="29" spans="1:11" ht="23.25" customHeight="1" x14ac:dyDescent="0.5">
      <c r="A29" s="6" t="s">
        <v>71</v>
      </c>
      <c r="B29" s="81"/>
      <c r="C29" s="82"/>
      <c r="D29" s="82"/>
      <c r="E29" s="82"/>
      <c r="F29" s="83"/>
      <c r="G29" s="152"/>
      <c r="H29" s="153"/>
      <c r="I29" s="110" t="str">
        <f t="shared" ref="I29:I30" si="4">IF(OR(OR(B29&lt;1,B29&gt;5),OR(G29&lt;0,G29&gt;5)),"ระดับสมรรถนะความคาดหวัง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9" s="110"/>
      <c r="K29" s="11" t="str">
        <f t="shared" si="3"/>
        <v/>
      </c>
    </row>
    <row r="30" spans="1:11" ht="23.25" customHeight="1" x14ac:dyDescent="0.5">
      <c r="A30" s="6" t="s">
        <v>72</v>
      </c>
      <c r="B30" s="81"/>
      <c r="C30" s="82"/>
      <c r="D30" s="82"/>
      <c r="E30" s="82"/>
      <c r="F30" s="83"/>
      <c r="G30" s="152"/>
      <c r="H30" s="153"/>
      <c r="I30" s="110" t="str">
        <f t="shared" si="4"/>
        <v>ระดับสมรรถนะความคาดหวัง หรือระดับสมรรถนะที่แสดงออก ไม่ถูกต้อง</v>
      </c>
      <c r="J30" s="110"/>
      <c r="K30" s="11" t="str">
        <f t="shared" si="3"/>
        <v/>
      </c>
    </row>
    <row r="31" spans="1:11" x14ac:dyDescent="0.5">
      <c r="A31" s="49" t="s">
        <v>73</v>
      </c>
      <c r="B31" s="50"/>
      <c r="C31" s="51"/>
      <c r="D31" s="51"/>
      <c r="E31" s="51"/>
      <c r="F31" s="52"/>
      <c r="G31" s="160"/>
      <c r="H31" s="161"/>
      <c r="I31" s="129"/>
      <c r="J31" s="129"/>
      <c r="K31" s="39" t="str">
        <f t="shared" si="3"/>
        <v/>
      </c>
    </row>
    <row r="32" spans="1:11" ht="23.25" customHeight="1" x14ac:dyDescent="0.5">
      <c r="A32" s="54" t="s">
        <v>74</v>
      </c>
      <c r="B32" s="81"/>
      <c r="C32" s="82"/>
      <c r="D32" s="82"/>
      <c r="E32" s="82"/>
      <c r="F32" s="83"/>
      <c r="G32" s="152"/>
      <c r="H32" s="153"/>
      <c r="I32" s="110" t="str">
        <f>IF(OR(AND(B$32&gt;0,B$33&gt;0),AND(B32=0,B33=0),AND(B32="",B33=""),AND(B32&lt;&gt;"",OR(B32&lt;1,B32&gt;5)),AND(B32&lt;&gt;"",OR(G32="",G32&lt;0,G32&gt;5))),"ระดับสมรรถนะความคาดหวัง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2" s="110"/>
      <c r="K32" s="11" t="str">
        <f t="shared" si="3"/>
        <v/>
      </c>
    </row>
    <row r="33" spans="1:11" ht="23.25" customHeight="1" x14ac:dyDescent="0.5">
      <c r="A33" s="54" t="s">
        <v>75</v>
      </c>
      <c r="B33" s="81"/>
      <c r="C33" s="82"/>
      <c r="D33" s="82"/>
      <c r="E33" s="82"/>
      <c r="F33" s="83"/>
      <c r="G33" s="152"/>
      <c r="H33" s="153"/>
      <c r="I33" s="110" t="str">
        <f>IF(OR(AND(B$32&gt;0,B$33&gt;0),AND(B32=0,B33=0),AND(B32="",B33=""),AND(B33&lt;&gt;"",OR(B33&lt;1,B33&gt;5)),AND(B33&lt;&gt;"",OR(G33="",G33&lt;0,G33&gt;5))),"ระดับสมรรถนะความคาดหวัง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3" s="110"/>
      <c r="K33" s="11" t="str">
        <f t="shared" si="3"/>
        <v/>
      </c>
    </row>
    <row r="34" spans="1:11" x14ac:dyDescent="0.5">
      <c r="A34" s="155" t="s">
        <v>83</v>
      </c>
      <c r="B34" s="155"/>
      <c r="C34" s="155"/>
      <c r="D34" s="155"/>
      <c r="E34" s="155"/>
      <c r="F34" s="155"/>
      <c r="G34" s="155"/>
      <c r="H34" s="155"/>
      <c r="I34" s="155"/>
      <c r="J34" s="155"/>
    </row>
    <row r="35" spans="1:11" x14ac:dyDescent="0.5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1" x14ac:dyDescent="0.5">
      <c r="A36" s="96" t="s">
        <v>88</v>
      </c>
      <c r="B36" s="97"/>
      <c r="C36" s="97"/>
      <c r="D36" s="97"/>
      <c r="E36" s="97"/>
      <c r="F36" s="98"/>
      <c r="G36" s="148" t="s">
        <v>89</v>
      </c>
      <c r="H36" s="149"/>
      <c r="I36" s="150"/>
      <c r="J36" s="24"/>
    </row>
    <row r="37" spans="1:11" x14ac:dyDescent="0.5">
      <c r="A37" s="145"/>
      <c r="B37" s="146"/>
      <c r="C37" s="146"/>
      <c r="D37" s="146"/>
      <c r="E37" s="146"/>
      <c r="F37" s="147"/>
      <c r="G37" s="27" t="s">
        <v>90</v>
      </c>
      <c r="H37" s="29" t="s">
        <v>92</v>
      </c>
      <c r="I37" s="30" t="s">
        <v>31</v>
      </c>
      <c r="J37" s="24"/>
    </row>
    <row r="38" spans="1:11" x14ac:dyDescent="0.5">
      <c r="A38" s="99"/>
      <c r="B38" s="100"/>
      <c r="C38" s="100"/>
      <c r="D38" s="100"/>
      <c r="E38" s="100"/>
      <c r="F38" s="101"/>
      <c r="G38" s="28" t="s">
        <v>91</v>
      </c>
      <c r="H38" s="28" t="s">
        <v>93</v>
      </c>
      <c r="I38" s="28"/>
      <c r="J38" s="24"/>
    </row>
    <row r="39" spans="1:11" x14ac:dyDescent="0.5">
      <c r="A39" s="151" t="s">
        <v>84</v>
      </c>
      <c r="B39" s="143"/>
      <c r="C39" s="143"/>
      <c r="D39" s="26">
        <v>3</v>
      </c>
      <c r="E39" s="143" t="s">
        <v>31</v>
      </c>
      <c r="F39" s="144"/>
      <c r="G39" s="11">
        <f>COUNTIF(K$22:K$33,0)</f>
        <v>0</v>
      </c>
      <c r="H39" s="11">
        <f>D39</f>
        <v>3</v>
      </c>
      <c r="I39" s="11">
        <f>G39*H39</f>
        <v>0</v>
      </c>
      <c r="J39" s="24"/>
    </row>
    <row r="40" spans="1:11" x14ac:dyDescent="0.5">
      <c r="A40" s="151" t="s">
        <v>85</v>
      </c>
      <c r="B40" s="143"/>
      <c r="C40" s="143"/>
      <c r="D40" s="26">
        <v>2</v>
      </c>
      <c r="E40" s="143" t="s">
        <v>31</v>
      </c>
      <c r="F40" s="144"/>
      <c r="G40" s="11">
        <f>COUNTIF(K$22:K$33,-1)</f>
        <v>0</v>
      </c>
      <c r="H40" s="11">
        <f>D40</f>
        <v>2</v>
      </c>
      <c r="I40" s="11">
        <f t="shared" ref="I40:I42" si="5">G40*H40</f>
        <v>0</v>
      </c>
      <c r="J40" s="24"/>
    </row>
    <row r="41" spans="1:11" x14ac:dyDescent="0.5">
      <c r="A41" s="151" t="s">
        <v>86</v>
      </c>
      <c r="B41" s="143"/>
      <c r="C41" s="143"/>
      <c r="D41" s="26">
        <v>1</v>
      </c>
      <c r="E41" s="143" t="s">
        <v>31</v>
      </c>
      <c r="F41" s="144"/>
      <c r="G41" s="11">
        <f>COUNTIF(K$22:K$33,-2)</f>
        <v>0</v>
      </c>
      <c r="H41" s="11">
        <f>D41</f>
        <v>1</v>
      </c>
      <c r="I41" s="11">
        <f t="shared" si="5"/>
        <v>0</v>
      </c>
      <c r="J41" s="24"/>
    </row>
    <row r="42" spans="1:11" x14ac:dyDescent="0.5">
      <c r="A42" s="151" t="s">
        <v>87</v>
      </c>
      <c r="B42" s="143"/>
      <c r="C42" s="143"/>
      <c r="D42" s="26">
        <v>0</v>
      </c>
      <c r="E42" s="143" t="s">
        <v>31</v>
      </c>
      <c r="F42" s="144"/>
      <c r="G42" s="11">
        <f>COUNTIF(K$22:K$33,-3)</f>
        <v>0</v>
      </c>
      <c r="H42" s="11">
        <f>D42</f>
        <v>0</v>
      </c>
      <c r="I42" s="11">
        <f t="shared" si="5"/>
        <v>0</v>
      </c>
      <c r="J42" s="24"/>
    </row>
    <row r="43" spans="1:11" x14ac:dyDescent="0.5">
      <c r="A43" s="140" t="s">
        <v>98</v>
      </c>
      <c r="B43" s="141"/>
      <c r="C43" s="141"/>
      <c r="D43" s="141"/>
      <c r="E43" s="141"/>
      <c r="F43" s="142"/>
      <c r="G43" s="13">
        <f>SUM(G39:G42)</f>
        <v>0</v>
      </c>
      <c r="H43" s="12" t="s">
        <v>94</v>
      </c>
      <c r="I43" s="13">
        <f>SUM(I39:I42)</f>
        <v>0</v>
      </c>
      <c r="J43" s="31"/>
    </row>
    <row r="44" spans="1:11" x14ac:dyDescent="0.5">
      <c r="A44" s="132" t="s">
        <v>97</v>
      </c>
      <c r="B44" s="133"/>
      <c r="C44" s="133"/>
      <c r="D44" s="133"/>
      <c r="E44" s="133"/>
      <c r="F44" s="133"/>
      <c r="G44" s="133"/>
      <c r="H44" s="134"/>
      <c r="I44" s="138">
        <f>IF(G43&gt;0,(I43/(G43*3))*30,0)</f>
        <v>0</v>
      </c>
      <c r="J44" s="59" t="s">
        <v>24</v>
      </c>
    </row>
    <row r="45" spans="1:11" x14ac:dyDescent="0.5">
      <c r="A45" s="135"/>
      <c r="B45" s="136"/>
      <c r="C45" s="136"/>
      <c r="D45" s="136"/>
      <c r="E45" s="136"/>
      <c r="F45" s="136"/>
      <c r="G45" s="136"/>
      <c r="H45" s="137"/>
      <c r="I45" s="139"/>
      <c r="J45" s="59"/>
    </row>
    <row r="46" spans="1:11" x14ac:dyDescent="0.5">
      <c r="A46" s="32" t="s">
        <v>95</v>
      </c>
      <c r="B46" s="25"/>
      <c r="C46" s="25"/>
      <c r="D46" s="25"/>
      <c r="E46" s="25"/>
      <c r="F46" s="25"/>
      <c r="G46" s="25"/>
      <c r="H46" s="25"/>
      <c r="I46" s="25"/>
      <c r="J46" s="24"/>
    </row>
    <row r="47" spans="1:11" x14ac:dyDescent="0.5">
      <c r="A47" s="33" t="s">
        <v>96</v>
      </c>
    </row>
    <row r="48" spans="1:11" x14ac:dyDescent="0.5">
      <c r="A48" s="10" t="s">
        <v>29</v>
      </c>
    </row>
    <row r="49" spans="1:5" x14ac:dyDescent="0.5">
      <c r="A49" s="96" t="s">
        <v>30</v>
      </c>
      <c r="B49" s="97"/>
      <c r="C49" s="98"/>
      <c r="D49" s="92" t="s">
        <v>31</v>
      </c>
      <c r="E49" s="93"/>
    </row>
    <row r="50" spans="1:5" x14ac:dyDescent="0.5">
      <c r="A50" s="99"/>
      <c r="B50" s="100"/>
      <c r="C50" s="101"/>
      <c r="D50" s="94" t="s">
        <v>32</v>
      </c>
      <c r="E50" s="95"/>
    </row>
    <row r="51" spans="1:5" x14ac:dyDescent="0.5">
      <c r="A51" s="102" t="s">
        <v>34</v>
      </c>
      <c r="B51" s="102"/>
      <c r="C51" s="102"/>
      <c r="D51" s="88">
        <f>I11</f>
        <v>0</v>
      </c>
      <c r="E51" s="88"/>
    </row>
    <row r="52" spans="1:5" x14ac:dyDescent="0.5">
      <c r="A52" s="102" t="s">
        <v>35</v>
      </c>
      <c r="B52" s="102"/>
      <c r="C52" s="102"/>
      <c r="D52" s="88">
        <f>I44</f>
        <v>0</v>
      </c>
      <c r="E52" s="88"/>
    </row>
    <row r="53" spans="1:5" x14ac:dyDescent="0.5">
      <c r="A53" s="85" t="s">
        <v>33</v>
      </c>
      <c r="B53" s="86"/>
      <c r="C53" s="87"/>
      <c r="D53" s="89">
        <f>SUM(D51:D52)</f>
        <v>0</v>
      </c>
      <c r="E53" s="89"/>
    </row>
  </sheetData>
  <mergeCells count="87">
    <mergeCell ref="A1:I1"/>
    <mergeCell ref="A2:I2"/>
    <mergeCell ref="A3:I3"/>
    <mergeCell ref="A4:A5"/>
    <mergeCell ref="B4:F4"/>
    <mergeCell ref="I4:I5"/>
    <mergeCell ref="B9:F9"/>
    <mergeCell ref="J4:J5"/>
    <mergeCell ref="B6:F6"/>
    <mergeCell ref="B7:F7"/>
    <mergeCell ref="B8:F8"/>
    <mergeCell ref="A11:H12"/>
    <mergeCell ref="I11:I12"/>
    <mergeCell ref="J11:J12"/>
    <mergeCell ref="A17:H17"/>
    <mergeCell ref="A18:A20"/>
    <mergeCell ref="B18:F18"/>
    <mergeCell ref="G18:H20"/>
    <mergeCell ref="I18:J20"/>
    <mergeCell ref="B19:F19"/>
    <mergeCell ref="B20:F20"/>
    <mergeCell ref="B21:F21"/>
    <mergeCell ref="G21:H21"/>
    <mergeCell ref="I21:J21"/>
    <mergeCell ref="B22:F22"/>
    <mergeCell ref="G22:H22"/>
    <mergeCell ref="I22:J22"/>
    <mergeCell ref="B23:F23"/>
    <mergeCell ref="G23:H23"/>
    <mergeCell ref="I23:J23"/>
    <mergeCell ref="B24:F24"/>
    <mergeCell ref="G24:H24"/>
    <mergeCell ref="I24:J24"/>
    <mergeCell ref="B25:F25"/>
    <mergeCell ref="G25:H25"/>
    <mergeCell ref="I25:J25"/>
    <mergeCell ref="B26:F26"/>
    <mergeCell ref="G26:H26"/>
    <mergeCell ref="I26:J26"/>
    <mergeCell ref="B27:F27"/>
    <mergeCell ref="G27:H27"/>
    <mergeCell ref="I27:J27"/>
    <mergeCell ref="B28:F28"/>
    <mergeCell ref="G28:H28"/>
    <mergeCell ref="I28:J28"/>
    <mergeCell ref="B29:F29"/>
    <mergeCell ref="G29:H29"/>
    <mergeCell ref="I29:J29"/>
    <mergeCell ref="B30:F30"/>
    <mergeCell ref="G30:H30"/>
    <mergeCell ref="I30:J30"/>
    <mergeCell ref="B33:F33"/>
    <mergeCell ref="G33:H33"/>
    <mergeCell ref="I33:J33"/>
    <mergeCell ref="G31:H31"/>
    <mergeCell ref="I31:J31"/>
    <mergeCell ref="B32:F32"/>
    <mergeCell ref="G32:H32"/>
    <mergeCell ref="I32:J32"/>
    <mergeCell ref="G36:I36"/>
    <mergeCell ref="A39:C39"/>
    <mergeCell ref="E39:F39"/>
    <mergeCell ref="A40:C40"/>
    <mergeCell ref="E40:F40"/>
    <mergeCell ref="J44:J45"/>
    <mergeCell ref="A49:C50"/>
    <mergeCell ref="D49:E49"/>
    <mergeCell ref="D50:E50"/>
    <mergeCell ref="A51:C51"/>
    <mergeCell ref="D51:E51"/>
    <mergeCell ref="A44:H45"/>
    <mergeCell ref="A52:C52"/>
    <mergeCell ref="D52:E52"/>
    <mergeCell ref="A53:C53"/>
    <mergeCell ref="D53:E53"/>
    <mergeCell ref="G4:H4"/>
    <mergeCell ref="A14:I14"/>
    <mergeCell ref="A15:I15"/>
    <mergeCell ref="A10:G10"/>
    <mergeCell ref="I44:I45"/>
    <mergeCell ref="A41:C41"/>
    <mergeCell ref="E41:F41"/>
    <mergeCell ref="A42:C42"/>
    <mergeCell ref="E42:F42"/>
    <mergeCell ref="A43:F43"/>
    <mergeCell ref="A34:J34"/>
    <mergeCell ref="A36:F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J1" sqref="J1"/>
    </sheetView>
  </sheetViews>
  <sheetFormatPr defaultRowHeight="23.25" x14ac:dyDescent="0.5"/>
  <cols>
    <col min="1" max="1" width="34.625" style="2" bestFit="1" customWidth="1"/>
    <col min="2" max="6" width="5.625" style="2" customWidth="1"/>
    <col min="7" max="9" width="12.625" style="2" customWidth="1"/>
    <col min="10" max="10" width="40" style="2" customWidth="1"/>
    <col min="11" max="16384" width="9" style="2"/>
  </cols>
  <sheetData>
    <row r="1" spans="1:10" x14ac:dyDescent="0.5">
      <c r="A1" s="61" t="s">
        <v>40</v>
      </c>
      <c r="B1" s="61"/>
      <c r="C1" s="61"/>
      <c r="D1" s="61"/>
      <c r="E1" s="61"/>
      <c r="F1" s="61"/>
      <c r="G1" s="61"/>
      <c r="H1" s="61"/>
      <c r="I1" s="61"/>
      <c r="J1" s="19" t="s">
        <v>108</v>
      </c>
    </row>
    <row r="2" spans="1:10" x14ac:dyDescent="0.5">
      <c r="A2" s="62" t="s">
        <v>100</v>
      </c>
      <c r="B2" s="62"/>
      <c r="C2" s="62"/>
      <c r="D2" s="62"/>
      <c r="E2" s="62"/>
      <c r="F2" s="62"/>
      <c r="G2" s="62"/>
      <c r="H2" s="62"/>
      <c r="I2" s="62"/>
      <c r="J2" s="19"/>
    </row>
    <row r="3" spans="1:10" x14ac:dyDescent="0.5">
      <c r="A3" s="65" t="s">
        <v>58</v>
      </c>
      <c r="B3" s="65"/>
      <c r="C3" s="65"/>
      <c r="D3" s="65"/>
      <c r="E3" s="65"/>
      <c r="F3" s="65"/>
      <c r="G3" s="65"/>
      <c r="H3" s="65"/>
      <c r="I3" s="65"/>
    </row>
    <row r="4" spans="1:10" x14ac:dyDescent="0.5">
      <c r="A4" s="77" t="s">
        <v>1</v>
      </c>
      <c r="B4" s="78" t="s">
        <v>2</v>
      </c>
      <c r="C4" s="78"/>
      <c r="D4" s="78"/>
      <c r="E4" s="78"/>
      <c r="F4" s="78"/>
      <c r="G4" s="177" t="s">
        <v>3</v>
      </c>
      <c r="H4" s="177"/>
      <c r="I4" s="77" t="s">
        <v>11</v>
      </c>
      <c r="J4" s="64" t="s">
        <v>36</v>
      </c>
    </row>
    <row r="5" spans="1:10" ht="46.5" x14ac:dyDescent="0.5">
      <c r="A5" s="77"/>
      <c r="B5" s="41">
        <v>1</v>
      </c>
      <c r="C5" s="42">
        <v>2</v>
      </c>
      <c r="D5" s="41">
        <v>3</v>
      </c>
      <c r="E5" s="41">
        <v>4</v>
      </c>
      <c r="F5" s="41">
        <v>5</v>
      </c>
      <c r="G5" s="44" t="s">
        <v>110</v>
      </c>
      <c r="H5" s="41" t="s">
        <v>111</v>
      </c>
      <c r="I5" s="77"/>
      <c r="J5" s="64"/>
    </row>
    <row r="6" spans="1:10" ht="46.5" x14ac:dyDescent="0.5">
      <c r="A6" s="6" t="s">
        <v>109</v>
      </c>
      <c r="B6" s="162"/>
      <c r="C6" s="176"/>
      <c r="D6" s="176"/>
      <c r="E6" s="176"/>
      <c r="F6" s="163"/>
      <c r="G6" s="48" t="s">
        <v>105</v>
      </c>
      <c r="H6" s="46"/>
      <c r="I6" s="8">
        <f>B6*H6</f>
        <v>0</v>
      </c>
      <c r="J6" s="21" t="str">
        <f>IF(OR(B6&lt;1,B6&gt;5,H$11&lt;&gt;70),"ระดับผลการประเมิน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7" spans="1:10" x14ac:dyDescent="0.5">
      <c r="A7" s="53" t="s">
        <v>41</v>
      </c>
      <c r="B7" s="162"/>
      <c r="C7" s="176"/>
      <c r="D7" s="176"/>
      <c r="E7" s="176"/>
      <c r="F7" s="163"/>
      <c r="G7" s="47" t="s">
        <v>8</v>
      </c>
      <c r="H7" s="45"/>
      <c r="I7" s="1">
        <f t="shared" ref="I7:I10" si="0">B7*H7</f>
        <v>0</v>
      </c>
      <c r="J7" s="16" t="str">
        <f t="shared" ref="J7:J10" si="1">IF(OR(B7&lt;1,B7&gt;5,H$11&lt;&gt;70),"ระดับผลการประเมิน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8" spans="1:10" x14ac:dyDescent="0.5">
      <c r="A8" s="53" t="s">
        <v>42</v>
      </c>
      <c r="B8" s="162"/>
      <c r="C8" s="176"/>
      <c r="D8" s="176"/>
      <c r="E8" s="176"/>
      <c r="F8" s="163"/>
      <c r="G8" s="48" t="s">
        <v>8</v>
      </c>
      <c r="H8" s="46"/>
      <c r="I8" s="8">
        <f t="shared" si="0"/>
        <v>0</v>
      </c>
      <c r="J8" s="21" t="str">
        <f t="shared" si="1"/>
        <v>ระดับผลการประเมิน หรือค่าน้ำหนักไม่ถูกต้อง</v>
      </c>
    </row>
    <row r="9" spans="1:10" x14ac:dyDescent="0.5">
      <c r="A9" s="53" t="s">
        <v>43</v>
      </c>
      <c r="B9" s="162"/>
      <c r="C9" s="176"/>
      <c r="D9" s="176"/>
      <c r="E9" s="176"/>
      <c r="F9" s="163"/>
      <c r="G9" s="48" t="s">
        <v>9</v>
      </c>
      <c r="H9" s="46"/>
      <c r="I9" s="8">
        <f t="shared" si="0"/>
        <v>0</v>
      </c>
      <c r="J9" s="21" t="str">
        <f t="shared" si="1"/>
        <v>ระดับผลการประเมิน หรือค่าน้ำหนักไม่ถูกต้อง</v>
      </c>
    </row>
    <row r="10" spans="1:10" x14ac:dyDescent="0.5">
      <c r="A10" s="53" t="s">
        <v>44</v>
      </c>
      <c r="B10" s="162"/>
      <c r="C10" s="176"/>
      <c r="D10" s="176"/>
      <c r="E10" s="176"/>
      <c r="F10" s="163"/>
      <c r="H10" s="46"/>
      <c r="I10" s="8">
        <f t="shared" si="0"/>
        <v>0</v>
      </c>
      <c r="J10" s="21" t="str">
        <f t="shared" si="1"/>
        <v>ระดับผลการประเมิน หรือค่าน้ำหนักไม่ถูกต้อง</v>
      </c>
    </row>
    <row r="11" spans="1:10" x14ac:dyDescent="0.5">
      <c r="A11" s="73" t="s">
        <v>17</v>
      </c>
      <c r="B11" s="74"/>
      <c r="C11" s="74"/>
      <c r="D11" s="74"/>
      <c r="E11" s="74"/>
      <c r="F11" s="74"/>
      <c r="G11" s="75"/>
      <c r="H11" s="1">
        <f>SUM(H6:H10)</f>
        <v>0</v>
      </c>
      <c r="I11" s="5">
        <f>SUM(I6:I10)</f>
        <v>0</v>
      </c>
      <c r="J11" s="17" t="s">
        <v>12</v>
      </c>
    </row>
    <row r="12" spans="1:10" x14ac:dyDescent="0.5">
      <c r="A12" s="67" t="s">
        <v>16</v>
      </c>
      <c r="B12" s="68"/>
      <c r="C12" s="68"/>
      <c r="D12" s="68"/>
      <c r="E12" s="68"/>
      <c r="F12" s="68"/>
      <c r="G12" s="68"/>
      <c r="H12" s="69"/>
      <c r="I12" s="76">
        <f>IF(OR(H11=0,I11=0),0,(I11/(H11*5))*H11)</f>
        <v>0</v>
      </c>
      <c r="J12" s="63" t="s">
        <v>10</v>
      </c>
    </row>
    <row r="13" spans="1:10" x14ac:dyDescent="0.5">
      <c r="A13" s="70"/>
      <c r="B13" s="71"/>
      <c r="C13" s="71"/>
      <c r="D13" s="71"/>
      <c r="E13" s="71"/>
      <c r="F13" s="71"/>
      <c r="G13" s="71"/>
      <c r="H13" s="72"/>
      <c r="I13" s="76"/>
      <c r="J13" s="63"/>
    </row>
    <row r="14" spans="1:10" x14ac:dyDescent="0.5">
      <c r="A14" s="4"/>
    </row>
    <row r="15" spans="1:10" x14ac:dyDescent="0.5">
      <c r="A15" s="66" t="s">
        <v>112</v>
      </c>
      <c r="B15" s="66"/>
      <c r="C15" s="66"/>
      <c r="D15" s="66"/>
      <c r="E15" s="66"/>
      <c r="F15" s="66"/>
      <c r="G15" s="66"/>
      <c r="H15" s="66"/>
      <c r="I15" s="66"/>
    </row>
    <row r="17" spans="1:11" s="7" customFormat="1" x14ac:dyDescent="0.5">
      <c r="A17" s="65" t="s">
        <v>59</v>
      </c>
      <c r="B17" s="65"/>
      <c r="C17" s="65"/>
      <c r="D17" s="65"/>
      <c r="E17" s="65"/>
      <c r="F17" s="65"/>
      <c r="G17" s="65"/>
      <c r="H17" s="65"/>
      <c r="I17" s="9"/>
    </row>
    <row r="18" spans="1:11" ht="23.25" customHeight="1" x14ac:dyDescent="0.5">
      <c r="A18" s="111" t="s">
        <v>21</v>
      </c>
      <c r="B18" s="170" t="s">
        <v>61</v>
      </c>
      <c r="C18" s="171"/>
      <c r="D18" s="171"/>
      <c r="E18" s="171"/>
      <c r="F18" s="172"/>
      <c r="G18" s="123" t="s">
        <v>82</v>
      </c>
      <c r="H18" s="124"/>
      <c r="I18" s="117" t="s">
        <v>36</v>
      </c>
      <c r="J18" s="118"/>
      <c r="K18" s="30" t="s">
        <v>99</v>
      </c>
    </row>
    <row r="19" spans="1:11" x14ac:dyDescent="0.5">
      <c r="A19" s="112"/>
      <c r="B19" s="173" t="s">
        <v>60</v>
      </c>
      <c r="C19" s="174"/>
      <c r="D19" s="174"/>
      <c r="E19" s="174"/>
      <c r="F19" s="175"/>
      <c r="G19" s="125"/>
      <c r="H19" s="126"/>
      <c r="I19" s="119"/>
      <c r="J19" s="120"/>
      <c r="K19" s="27" t="s">
        <v>90</v>
      </c>
    </row>
    <row r="20" spans="1:11" x14ac:dyDescent="0.5">
      <c r="A20" s="113"/>
      <c r="B20" s="114"/>
      <c r="C20" s="115"/>
      <c r="D20" s="115"/>
      <c r="E20" s="115"/>
      <c r="F20" s="116"/>
      <c r="G20" s="127"/>
      <c r="H20" s="128"/>
      <c r="I20" s="121"/>
      <c r="J20" s="122"/>
      <c r="K20" s="28" t="s">
        <v>91</v>
      </c>
    </row>
    <row r="21" spans="1:11" x14ac:dyDescent="0.5">
      <c r="A21" s="35" t="s">
        <v>62</v>
      </c>
      <c r="B21" s="164"/>
      <c r="C21" s="165"/>
      <c r="D21" s="165"/>
      <c r="E21" s="165"/>
      <c r="F21" s="166"/>
      <c r="G21" s="160"/>
      <c r="H21" s="161"/>
      <c r="I21" s="129"/>
      <c r="J21" s="129"/>
      <c r="K21" s="38"/>
    </row>
    <row r="22" spans="1:11" x14ac:dyDescent="0.5">
      <c r="A22" s="6" t="s">
        <v>65</v>
      </c>
      <c r="B22" s="81"/>
      <c r="C22" s="82"/>
      <c r="D22" s="82"/>
      <c r="E22" s="82"/>
      <c r="F22" s="83"/>
      <c r="G22" s="162"/>
      <c r="H22" s="163"/>
      <c r="I22" s="110" t="str">
        <f>IF(OR(OR(B22&lt;1,B22&gt;5),AND(B22&lt;&gt;"",OR(G22="",G22&lt;0,G22&gt;5))),"ระดับสมรรถนะความคาดหวัง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2" s="110"/>
      <c r="K22" s="11" t="str">
        <f>IF(AND(B22="",G22=""),"",IF(G22-B22&gt;=0,0,IF(G22-B22=-1,-1,IF(G22-B22=-2,-2,IF(G22-B22=-3,-3,"")))))</f>
        <v/>
      </c>
    </row>
    <row r="23" spans="1:11" ht="23.25" customHeight="1" x14ac:dyDescent="0.5">
      <c r="A23" s="6" t="s">
        <v>66</v>
      </c>
      <c r="B23" s="81"/>
      <c r="C23" s="82"/>
      <c r="D23" s="82"/>
      <c r="E23" s="82"/>
      <c r="F23" s="83"/>
      <c r="G23" s="152"/>
      <c r="H23" s="153"/>
      <c r="I23" s="110" t="str">
        <f t="shared" ref="I23:I26" si="2">IF(OR(OR(B23&lt;1,B23&gt;5),AND(B23&lt;&gt;"",OR(G23="",G23&lt;0,G23&gt;5))),"ระดับสมรรถนะความคาดหวัง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3" s="110"/>
      <c r="K23" s="11" t="str">
        <f t="shared" ref="K23:K33" si="3">IF(AND(B23="",G23=""),"",IF(G23-B23&gt;=0,0,IF(G23-B23=-1,-1,IF(G23-B23=-2,-2,IF(G23-B23=-3,-3,"")))))</f>
        <v/>
      </c>
    </row>
    <row r="24" spans="1:11" ht="23.25" customHeight="1" x14ac:dyDescent="0.5">
      <c r="A24" s="6" t="s">
        <v>67</v>
      </c>
      <c r="B24" s="81"/>
      <c r="C24" s="82"/>
      <c r="D24" s="82"/>
      <c r="E24" s="82"/>
      <c r="F24" s="83"/>
      <c r="G24" s="152"/>
      <c r="H24" s="153"/>
      <c r="I24" s="110" t="str">
        <f t="shared" si="2"/>
        <v>ระดับสมรรถนะความคาดหวัง หรือระดับสมรรถนะที่แสดงออก ไม่ถูกต้อง</v>
      </c>
      <c r="J24" s="110"/>
      <c r="K24" s="11" t="str">
        <f t="shared" si="3"/>
        <v/>
      </c>
    </row>
    <row r="25" spans="1:11" ht="46.5" x14ac:dyDescent="0.5">
      <c r="A25" s="6" t="s">
        <v>68</v>
      </c>
      <c r="B25" s="81"/>
      <c r="C25" s="82"/>
      <c r="D25" s="82"/>
      <c r="E25" s="82"/>
      <c r="F25" s="83"/>
      <c r="G25" s="152"/>
      <c r="H25" s="153"/>
      <c r="I25" s="110" t="str">
        <f t="shared" si="2"/>
        <v>ระดับสมรรถนะความคาดหวัง หรือระดับสมรรถนะที่แสดงออก ไม่ถูกต้อง</v>
      </c>
      <c r="J25" s="110"/>
      <c r="K25" s="11" t="str">
        <f t="shared" si="3"/>
        <v/>
      </c>
    </row>
    <row r="26" spans="1:11" ht="23.25" customHeight="1" thickBot="1" x14ac:dyDescent="0.55000000000000004">
      <c r="A26" s="23" t="s">
        <v>69</v>
      </c>
      <c r="B26" s="167"/>
      <c r="C26" s="168"/>
      <c r="D26" s="168"/>
      <c r="E26" s="168"/>
      <c r="F26" s="169"/>
      <c r="G26" s="156"/>
      <c r="H26" s="157"/>
      <c r="I26" s="130" t="str">
        <f t="shared" si="2"/>
        <v>ระดับสมรรถนะความคาดหวัง หรือระดับสมรรถนะที่แสดงออก ไม่ถูกต้อง</v>
      </c>
      <c r="J26" s="130"/>
      <c r="K26" s="37" t="str">
        <f t="shared" si="3"/>
        <v/>
      </c>
    </row>
    <row r="27" spans="1:11" ht="23.25" customHeight="1" x14ac:dyDescent="0.5">
      <c r="A27" s="34" t="s">
        <v>63</v>
      </c>
      <c r="B27" s="164"/>
      <c r="C27" s="165"/>
      <c r="D27" s="165"/>
      <c r="E27" s="165"/>
      <c r="F27" s="166"/>
      <c r="G27" s="158"/>
      <c r="H27" s="159"/>
      <c r="I27" s="131"/>
      <c r="J27" s="131"/>
      <c r="K27" s="40" t="str">
        <f t="shared" si="3"/>
        <v/>
      </c>
    </row>
    <row r="28" spans="1:11" ht="23.25" customHeight="1" x14ac:dyDescent="0.5">
      <c r="A28" s="6" t="s">
        <v>70</v>
      </c>
      <c r="B28" s="81"/>
      <c r="C28" s="82"/>
      <c r="D28" s="82"/>
      <c r="E28" s="82"/>
      <c r="F28" s="83"/>
      <c r="G28" s="152"/>
      <c r="H28" s="153"/>
      <c r="I28" s="110" t="str">
        <f>IF(OR(OR(B28&lt;1,B28&gt;5),OR(G28&lt;0,G28&gt;5)),"ระดับสมรรถนะความคาดหวัง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8" s="110"/>
      <c r="K28" s="11" t="str">
        <f t="shared" si="3"/>
        <v/>
      </c>
    </row>
    <row r="29" spans="1:11" ht="23.25" customHeight="1" x14ac:dyDescent="0.5">
      <c r="A29" s="6" t="s">
        <v>71</v>
      </c>
      <c r="B29" s="81"/>
      <c r="C29" s="82"/>
      <c r="D29" s="82"/>
      <c r="E29" s="82"/>
      <c r="F29" s="83"/>
      <c r="G29" s="152"/>
      <c r="H29" s="153"/>
      <c r="I29" s="110" t="str">
        <f t="shared" ref="I29:I30" si="4">IF(OR(OR(B29&lt;1,B29&gt;5),OR(G29&lt;0,G29&gt;5)),"ระดับสมรรถนะความคาดหวัง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9" s="110"/>
      <c r="K29" s="11" t="str">
        <f t="shared" si="3"/>
        <v/>
      </c>
    </row>
    <row r="30" spans="1:11" ht="23.25" customHeight="1" x14ac:dyDescent="0.5">
      <c r="A30" s="6" t="s">
        <v>72</v>
      </c>
      <c r="B30" s="81"/>
      <c r="C30" s="82"/>
      <c r="D30" s="82"/>
      <c r="E30" s="82"/>
      <c r="F30" s="83"/>
      <c r="G30" s="152"/>
      <c r="H30" s="153"/>
      <c r="I30" s="110" t="str">
        <f t="shared" si="4"/>
        <v>ระดับสมรรถนะความคาดหวัง หรือระดับสมรรถนะที่แสดงออก ไม่ถูกต้อง</v>
      </c>
      <c r="J30" s="110"/>
      <c r="K30" s="11" t="str">
        <f t="shared" si="3"/>
        <v/>
      </c>
    </row>
    <row r="31" spans="1:11" x14ac:dyDescent="0.5">
      <c r="A31" s="49" t="s">
        <v>73</v>
      </c>
      <c r="B31" s="50"/>
      <c r="C31" s="51"/>
      <c r="D31" s="51"/>
      <c r="E31" s="51"/>
      <c r="F31" s="52"/>
      <c r="G31" s="160"/>
      <c r="H31" s="161"/>
      <c r="I31" s="129"/>
      <c r="J31" s="129"/>
      <c r="K31" s="39" t="str">
        <f t="shared" si="3"/>
        <v/>
      </c>
    </row>
    <row r="32" spans="1:11" ht="23.25" customHeight="1" x14ac:dyDescent="0.5">
      <c r="A32" s="54" t="s">
        <v>74</v>
      </c>
      <c r="B32" s="81"/>
      <c r="C32" s="82"/>
      <c r="D32" s="82"/>
      <c r="E32" s="82"/>
      <c r="F32" s="83"/>
      <c r="G32" s="152"/>
      <c r="H32" s="153"/>
      <c r="I32" s="110" t="str">
        <f>IF(OR(AND(B$32&gt;0,B$33&gt;0),AND(B32=0,B33=0),AND(B32="",B33=""),AND(B32&lt;&gt;"",OR(B32&lt;1,B32&gt;5)),AND(B32&lt;&gt;"",OR(G32="",G32&lt;0,G32&gt;5))),"ระดับสมรรถนะความคาดหวัง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2" s="110"/>
      <c r="K32" s="11" t="str">
        <f t="shared" si="3"/>
        <v/>
      </c>
    </row>
    <row r="33" spans="1:11" ht="23.25" customHeight="1" x14ac:dyDescent="0.5">
      <c r="A33" s="54" t="s">
        <v>75</v>
      </c>
      <c r="B33" s="81"/>
      <c r="C33" s="82"/>
      <c r="D33" s="82"/>
      <c r="E33" s="82"/>
      <c r="F33" s="83"/>
      <c r="G33" s="152"/>
      <c r="H33" s="153"/>
      <c r="I33" s="110" t="str">
        <f>IF(OR(AND(B$32&gt;0,B$33&gt;0),AND(B32=0,B33=0),AND(B32="",B33=""),AND(B33&lt;&gt;"",OR(B33&lt;1,B33&gt;5)),AND(B33&lt;&gt;"",OR(G33="",G33&lt;0,G33&gt;5))),"ระดับสมรรถนะความคาดหวัง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3" s="110"/>
      <c r="K33" s="11" t="str">
        <f t="shared" si="3"/>
        <v/>
      </c>
    </row>
    <row r="34" spans="1:11" x14ac:dyDescent="0.5">
      <c r="A34" s="155" t="s">
        <v>83</v>
      </c>
      <c r="B34" s="155"/>
      <c r="C34" s="155"/>
      <c r="D34" s="155"/>
      <c r="E34" s="155"/>
      <c r="F34" s="155"/>
      <c r="G34" s="155"/>
      <c r="H34" s="155"/>
      <c r="I34" s="155"/>
      <c r="J34" s="155"/>
    </row>
    <row r="35" spans="1:11" x14ac:dyDescent="0.5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1" x14ac:dyDescent="0.5">
      <c r="A36" s="96" t="s">
        <v>88</v>
      </c>
      <c r="B36" s="97"/>
      <c r="C36" s="97"/>
      <c r="D36" s="97"/>
      <c r="E36" s="97"/>
      <c r="F36" s="98"/>
      <c r="G36" s="148" t="s">
        <v>89</v>
      </c>
      <c r="H36" s="149"/>
      <c r="I36" s="150"/>
      <c r="J36" s="24"/>
    </row>
    <row r="37" spans="1:11" x14ac:dyDescent="0.5">
      <c r="A37" s="145"/>
      <c r="B37" s="146"/>
      <c r="C37" s="146"/>
      <c r="D37" s="146"/>
      <c r="E37" s="146"/>
      <c r="F37" s="147"/>
      <c r="G37" s="27" t="s">
        <v>90</v>
      </c>
      <c r="H37" s="29" t="s">
        <v>92</v>
      </c>
      <c r="I37" s="30" t="s">
        <v>31</v>
      </c>
      <c r="J37" s="24"/>
    </row>
    <row r="38" spans="1:11" x14ac:dyDescent="0.5">
      <c r="A38" s="99"/>
      <c r="B38" s="100"/>
      <c r="C38" s="100"/>
      <c r="D38" s="100"/>
      <c r="E38" s="100"/>
      <c r="F38" s="101"/>
      <c r="G38" s="28" t="s">
        <v>91</v>
      </c>
      <c r="H38" s="28" t="s">
        <v>93</v>
      </c>
      <c r="I38" s="28"/>
      <c r="J38" s="24"/>
    </row>
    <row r="39" spans="1:11" x14ac:dyDescent="0.5">
      <c r="A39" s="151" t="s">
        <v>84</v>
      </c>
      <c r="B39" s="143"/>
      <c r="C39" s="143"/>
      <c r="D39" s="26">
        <v>3</v>
      </c>
      <c r="E39" s="143" t="s">
        <v>31</v>
      </c>
      <c r="F39" s="144"/>
      <c r="G39" s="11">
        <f>COUNTIF(K$22:K$33,0)</f>
        <v>0</v>
      </c>
      <c r="H39" s="11">
        <f>D39</f>
        <v>3</v>
      </c>
      <c r="I39" s="11">
        <f>G39*H39</f>
        <v>0</v>
      </c>
      <c r="J39" s="24"/>
    </row>
    <row r="40" spans="1:11" x14ac:dyDescent="0.5">
      <c r="A40" s="151" t="s">
        <v>85</v>
      </c>
      <c r="B40" s="143"/>
      <c r="C40" s="143"/>
      <c r="D40" s="26">
        <v>2</v>
      </c>
      <c r="E40" s="143" t="s">
        <v>31</v>
      </c>
      <c r="F40" s="144"/>
      <c r="G40" s="11">
        <f>COUNTIF(K$22:K$33,-1)</f>
        <v>0</v>
      </c>
      <c r="H40" s="11">
        <f>D40</f>
        <v>2</v>
      </c>
      <c r="I40" s="11">
        <f t="shared" ref="I40:I42" si="5">G40*H40</f>
        <v>0</v>
      </c>
      <c r="J40" s="24"/>
    </row>
    <row r="41" spans="1:11" x14ac:dyDescent="0.5">
      <c r="A41" s="151" t="s">
        <v>86</v>
      </c>
      <c r="B41" s="143"/>
      <c r="C41" s="143"/>
      <c r="D41" s="26">
        <v>1</v>
      </c>
      <c r="E41" s="143" t="s">
        <v>31</v>
      </c>
      <c r="F41" s="144"/>
      <c r="G41" s="11">
        <f>COUNTIF(K$22:K$33,-2)</f>
        <v>0</v>
      </c>
      <c r="H41" s="11">
        <f>D41</f>
        <v>1</v>
      </c>
      <c r="I41" s="11">
        <f t="shared" si="5"/>
        <v>0</v>
      </c>
      <c r="J41" s="24"/>
    </row>
    <row r="42" spans="1:11" x14ac:dyDescent="0.5">
      <c r="A42" s="151" t="s">
        <v>87</v>
      </c>
      <c r="B42" s="143"/>
      <c r="C42" s="143"/>
      <c r="D42" s="26">
        <v>0</v>
      </c>
      <c r="E42" s="143" t="s">
        <v>31</v>
      </c>
      <c r="F42" s="144"/>
      <c r="G42" s="11">
        <f>COUNTIF(K$22:K$33,-3)</f>
        <v>0</v>
      </c>
      <c r="H42" s="11">
        <f>D42</f>
        <v>0</v>
      </c>
      <c r="I42" s="11">
        <f t="shared" si="5"/>
        <v>0</v>
      </c>
      <c r="J42" s="24"/>
    </row>
    <row r="43" spans="1:11" x14ac:dyDescent="0.5">
      <c r="A43" s="140" t="s">
        <v>98</v>
      </c>
      <c r="B43" s="141"/>
      <c r="C43" s="141"/>
      <c r="D43" s="141"/>
      <c r="E43" s="141"/>
      <c r="F43" s="142"/>
      <c r="G43" s="13">
        <f>SUM(G39:G42)</f>
        <v>0</v>
      </c>
      <c r="H43" s="12" t="s">
        <v>94</v>
      </c>
      <c r="I43" s="13">
        <f>SUM(I39:I42)</f>
        <v>0</v>
      </c>
      <c r="J43" s="31"/>
    </row>
    <row r="44" spans="1:11" x14ac:dyDescent="0.5">
      <c r="A44" s="132" t="s">
        <v>97</v>
      </c>
      <c r="B44" s="133"/>
      <c r="C44" s="133"/>
      <c r="D44" s="133"/>
      <c r="E44" s="133"/>
      <c r="F44" s="133"/>
      <c r="G44" s="133"/>
      <c r="H44" s="134"/>
      <c r="I44" s="138">
        <f>IF(G43&gt;0,(I43/(G43*3))*30,0)</f>
        <v>0</v>
      </c>
      <c r="J44" s="59" t="s">
        <v>24</v>
      </c>
    </row>
    <row r="45" spans="1:11" x14ac:dyDescent="0.5">
      <c r="A45" s="135"/>
      <c r="B45" s="136"/>
      <c r="C45" s="136"/>
      <c r="D45" s="136"/>
      <c r="E45" s="136"/>
      <c r="F45" s="136"/>
      <c r="G45" s="136"/>
      <c r="H45" s="137"/>
      <c r="I45" s="139"/>
      <c r="J45" s="59"/>
    </row>
    <row r="46" spans="1:11" x14ac:dyDescent="0.5">
      <c r="A46" s="32" t="s">
        <v>95</v>
      </c>
      <c r="B46" s="25"/>
      <c r="C46" s="25"/>
      <c r="D46" s="25"/>
      <c r="E46" s="25"/>
      <c r="F46" s="25"/>
      <c r="G46" s="25"/>
      <c r="H46" s="25"/>
      <c r="I46" s="25"/>
      <c r="J46" s="24"/>
    </row>
    <row r="47" spans="1:11" x14ac:dyDescent="0.5">
      <c r="A47" s="33" t="s">
        <v>96</v>
      </c>
    </row>
    <row r="48" spans="1:11" x14ac:dyDescent="0.5">
      <c r="A48" s="10" t="s">
        <v>29</v>
      </c>
    </row>
    <row r="49" spans="1:5" x14ac:dyDescent="0.5">
      <c r="A49" s="96" t="s">
        <v>30</v>
      </c>
      <c r="B49" s="97"/>
      <c r="C49" s="98"/>
      <c r="D49" s="92" t="s">
        <v>31</v>
      </c>
      <c r="E49" s="93"/>
    </row>
    <row r="50" spans="1:5" x14ac:dyDescent="0.5">
      <c r="A50" s="99"/>
      <c r="B50" s="100"/>
      <c r="C50" s="101"/>
      <c r="D50" s="94" t="s">
        <v>32</v>
      </c>
      <c r="E50" s="95"/>
    </row>
    <row r="51" spans="1:5" x14ac:dyDescent="0.5">
      <c r="A51" s="102" t="s">
        <v>34</v>
      </c>
      <c r="B51" s="102"/>
      <c r="C51" s="102"/>
      <c r="D51" s="88">
        <f>I12</f>
        <v>0</v>
      </c>
      <c r="E51" s="88"/>
    </row>
    <row r="52" spans="1:5" x14ac:dyDescent="0.5">
      <c r="A52" s="102" t="s">
        <v>35</v>
      </c>
      <c r="B52" s="102"/>
      <c r="C52" s="102"/>
      <c r="D52" s="88">
        <f>I44</f>
        <v>0</v>
      </c>
      <c r="E52" s="88"/>
    </row>
    <row r="53" spans="1:5" x14ac:dyDescent="0.5">
      <c r="A53" s="85" t="s">
        <v>33</v>
      </c>
      <c r="B53" s="86"/>
      <c r="C53" s="87"/>
      <c r="D53" s="89">
        <f>SUM(D51:D52)</f>
        <v>0</v>
      </c>
      <c r="E53" s="89"/>
    </row>
  </sheetData>
  <mergeCells count="87">
    <mergeCell ref="A11:G11"/>
    <mergeCell ref="A1:I1"/>
    <mergeCell ref="A2:I2"/>
    <mergeCell ref="A3:I3"/>
    <mergeCell ref="A4:A5"/>
    <mergeCell ref="B4:F4"/>
    <mergeCell ref="G4:H4"/>
    <mergeCell ref="I4:I5"/>
    <mergeCell ref="J4:J5"/>
    <mergeCell ref="B6:F6"/>
    <mergeCell ref="B7:F7"/>
    <mergeCell ref="B8:F8"/>
    <mergeCell ref="B10:F10"/>
    <mergeCell ref="A12:H13"/>
    <mergeCell ref="I12:I13"/>
    <mergeCell ref="J12:J13"/>
    <mergeCell ref="A15:I15"/>
    <mergeCell ref="A17:H17"/>
    <mergeCell ref="A18:A20"/>
    <mergeCell ref="B18:F18"/>
    <mergeCell ref="G18:H20"/>
    <mergeCell ref="I18:J20"/>
    <mergeCell ref="B19:F19"/>
    <mergeCell ref="B20:F20"/>
    <mergeCell ref="B21:F21"/>
    <mergeCell ref="G21:H21"/>
    <mergeCell ref="I21:J21"/>
    <mergeCell ref="B22:F22"/>
    <mergeCell ref="G22:H22"/>
    <mergeCell ref="I22:J22"/>
    <mergeCell ref="B23:F23"/>
    <mergeCell ref="G23:H23"/>
    <mergeCell ref="I23:J23"/>
    <mergeCell ref="B24:F24"/>
    <mergeCell ref="G24:H24"/>
    <mergeCell ref="I24:J24"/>
    <mergeCell ref="B25:F25"/>
    <mergeCell ref="G25:H25"/>
    <mergeCell ref="I25:J25"/>
    <mergeCell ref="B26:F26"/>
    <mergeCell ref="G26:H26"/>
    <mergeCell ref="I26:J26"/>
    <mergeCell ref="B27:F27"/>
    <mergeCell ref="G27:H27"/>
    <mergeCell ref="I27:J27"/>
    <mergeCell ref="B28:F28"/>
    <mergeCell ref="G28:H28"/>
    <mergeCell ref="I28:J28"/>
    <mergeCell ref="B29:F29"/>
    <mergeCell ref="G29:H29"/>
    <mergeCell ref="I29:J29"/>
    <mergeCell ref="B30:F30"/>
    <mergeCell ref="G30:H30"/>
    <mergeCell ref="I30:J30"/>
    <mergeCell ref="E39:F39"/>
    <mergeCell ref="A40:C40"/>
    <mergeCell ref="E40:F40"/>
    <mergeCell ref="G31:H31"/>
    <mergeCell ref="I31:J31"/>
    <mergeCell ref="B32:F32"/>
    <mergeCell ref="G32:H32"/>
    <mergeCell ref="I32:J32"/>
    <mergeCell ref="B33:F33"/>
    <mergeCell ref="G33:H33"/>
    <mergeCell ref="I33:J33"/>
    <mergeCell ref="I44:I45"/>
    <mergeCell ref="J44:J45"/>
    <mergeCell ref="A49:C50"/>
    <mergeCell ref="D49:E49"/>
    <mergeCell ref="D50:E50"/>
    <mergeCell ref="A44:H45"/>
    <mergeCell ref="A52:C52"/>
    <mergeCell ref="D52:E52"/>
    <mergeCell ref="A53:C53"/>
    <mergeCell ref="D53:E53"/>
    <mergeCell ref="B9:F9"/>
    <mergeCell ref="A51:C51"/>
    <mergeCell ref="D51:E51"/>
    <mergeCell ref="A41:C41"/>
    <mergeCell ref="E41:F41"/>
    <mergeCell ref="A42:C42"/>
    <mergeCell ref="E42:F42"/>
    <mergeCell ref="A43:F43"/>
    <mergeCell ref="A34:J34"/>
    <mergeCell ref="A36:F38"/>
    <mergeCell ref="G36:I36"/>
    <mergeCell ref="A39:C3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J1" sqref="J1"/>
    </sheetView>
  </sheetViews>
  <sheetFormatPr defaultRowHeight="23.25" x14ac:dyDescent="0.5"/>
  <cols>
    <col min="1" max="1" width="34.625" style="2" bestFit="1" customWidth="1"/>
    <col min="2" max="6" width="5.625" style="2" customWidth="1"/>
    <col min="7" max="9" width="12.625" style="2" customWidth="1"/>
    <col min="10" max="10" width="40" style="2" customWidth="1"/>
    <col min="11" max="16384" width="9" style="2"/>
  </cols>
  <sheetData>
    <row r="1" spans="1:11" x14ac:dyDescent="0.5">
      <c r="A1" s="61" t="s">
        <v>113</v>
      </c>
      <c r="B1" s="61"/>
      <c r="C1" s="61"/>
      <c r="D1" s="61"/>
      <c r="E1" s="61"/>
      <c r="F1" s="61"/>
      <c r="G1" s="61"/>
      <c r="H1" s="61"/>
      <c r="I1" s="61"/>
      <c r="J1" s="19" t="s">
        <v>114</v>
      </c>
    </row>
    <row r="2" spans="1:11" x14ac:dyDescent="0.5">
      <c r="A2" s="62" t="s">
        <v>100</v>
      </c>
      <c r="B2" s="62"/>
      <c r="C2" s="62"/>
      <c r="D2" s="62"/>
      <c r="E2" s="62"/>
      <c r="F2" s="62"/>
      <c r="G2" s="62"/>
      <c r="H2" s="62"/>
      <c r="I2" s="62"/>
      <c r="J2" s="19"/>
    </row>
    <row r="3" spans="1:11" x14ac:dyDescent="0.5">
      <c r="A3" s="65" t="s">
        <v>58</v>
      </c>
      <c r="B3" s="65"/>
      <c r="C3" s="65"/>
      <c r="D3" s="65"/>
      <c r="E3" s="65"/>
      <c r="F3" s="65"/>
      <c r="G3" s="65"/>
      <c r="H3" s="65"/>
      <c r="I3" s="65"/>
    </row>
    <row r="4" spans="1:11" x14ac:dyDescent="0.5">
      <c r="A4" s="77" t="s">
        <v>1</v>
      </c>
      <c r="B4" s="84" t="s">
        <v>2</v>
      </c>
      <c r="C4" s="84"/>
      <c r="D4" s="84"/>
      <c r="E4" s="84"/>
      <c r="F4" s="84"/>
      <c r="G4" s="178" t="s">
        <v>3</v>
      </c>
      <c r="H4" s="179"/>
      <c r="I4" s="77" t="s">
        <v>11</v>
      </c>
      <c r="J4" s="64" t="s">
        <v>36</v>
      </c>
    </row>
    <row r="5" spans="1:11" x14ac:dyDescent="0.5">
      <c r="A5" s="77"/>
      <c r="B5" s="41">
        <v>1</v>
      </c>
      <c r="C5" s="42">
        <v>2</v>
      </c>
      <c r="D5" s="41">
        <v>3</v>
      </c>
      <c r="E5" s="41">
        <v>4</v>
      </c>
      <c r="F5" s="41">
        <v>5</v>
      </c>
      <c r="G5" s="180"/>
      <c r="H5" s="181"/>
      <c r="I5" s="77"/>
      <c r="J5" s="64"/>
    </row>
    <row r="6" spans="1:11" x14ac:dyDescent="0.5">
      <c r="A6" s="6" t="s">
        <v>115</v>
      </c>
      <c r="B6" s="162"/>
      <c r="C6" s="176"/>
      <c r="D6" s="176"/>
      <c r="E6" s="176"/>
      <c r="F6" s="163"/>
      <c r="G6" s="152">
        <v>30</v>
      </c>
      <c r="H6" s="153"/>
      <c r="I6" s="1">
        <f>B6*G6</f>
        <v>0</v>
      </c>
      <c r="J6" s="16" t="str">
        <f>IF(OR(B6&lt;1,B6&gt;5,G$9&lt;&gt;70),"ระดับผลการประเมิน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7" spans="1:11" x14ac:dyDescent="0.5">
      <c r="A7" s="6" t="s">
        <v>116</v>
      </c>
      <c r="B7" s="162"/>
      <c r="C7" s="176"/>
      <c r="D7" s="176"/>
      <c r="E7" s="176"/>
      <c r="F7" s="163"/>
      <c r="G7" s="152">
        <v>20</v>
      </c>
      <c r="H7" s="153"/>
      <c r="I7" s="1">
        <f t="shared" ref="I7:I8" si="0">B7*G7</f>
        <v>0</v>
      </c>
      <c r="J7" s="16" t="str">
        <f>IF(OR(B7&lt;1,B7&gt;5,G$9&lt;&gt;70),"ระดับผลการประเมิน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8" spans="1:11" x14ac:dyDescent="0.5">
      <c r="A8" s="6" t="s">
        <v>117</v>
      </c>
      <c r="B8" s="162"/>
      <c r="C8" s="176"/>
      <c r="D8" s="176"/>
      <c r="E8" s="176"/>
      <c r="F8" s="163"/>
      <c r="G8" s="162">
        <v>20</v>
      </c>
      <c r="H8" s="163"/>
      <c r="I8" s="1">
        <f t="shared" si="0"/>
        <v>0</v>
      </c>
      <c r="J8" s="16" t="str">
        <f>IF(OR(B8&lt;1,B8&gt;5,G$9&lt;&gt;70),"ระดับผลการประเมิน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9" spans="1:11" x14ac:dyDescent="0.5">
      <c r="A9" s="73" t="s">
        <v>17</v>
      </c>
      <c r="B9" s="74"/>
      <c r="C9" s="74"/>
      <c r="D9" s="74"/>
      <c r="E9" s="74"/>
      <c r="F9" s="74"/>
      <c r="G9" s="107">
        <f>SUM(G6:G8)</f>
        <v>70</v>
      </c>
      <c r="H9" s="107"/>
      <c r="I9" s="5">
        <f>SUM(I6:I8)</f>
        <v>0</v>
      </c>
      <c r="J9" s="17" t="s">
        <v>12</v>
      </c>
    </row>
    <row r="10" spans="1:11" x14ac:dyDescent="0.5">
      <c r="A10" s="67" t="s">
        <v>16</v>
      </c>
      <c r="B10" s="68"/>
      <c r="C10" s="68"/>
      <c r="D10" s="68"/>
      <c r="E10" s="68"/>
      <c r="F10" s="68"/>
      <c r="G10" s="68"/>
      <c r="H10" s="69"/>
      <c r="I10" s="76">
        <f>IF(OR(G9=0,I9=0),0,(I9/(G9*5))*G9)</f>
        <v>0</v>
      </c>
      <c r="J10" s="63" t="s">
        <v>10</v>
      </c>
    </row>
    <row r="11" spans="1:11" x14ac:dyDescent="0.5">
      <c r="A11" s="70"/>
      <c r="B11" s="71"/>
      <c r="C11" s="71"/>
      <c r="D11" s="71"/>
      <c r="E11" s="71"/>
      <c r="F11" s="71"/>
      <c r="G11" s="71"/>
      <c r="H11" s="72"/>
      <c r="I11" s="76"/>
      <c r="J11" s="63"/>
    </row>
    <row r="12" spans="1:11" x14ac:dyDescent="0.5">
      <c r="A12" s="4"/>
    </row>
    <row r="14" spans="1:11" s="7" customFormat="1" x14ac:dyDescent="0.5">
      <c r="A14" s="65" t="s">
        <v>59</v>
      </c>
      <c r="B14" s="65"/>
      <c r="C14" s="65"/>
      <c r="D14" s="65"/>
      <c r="E14" s="65"/>
      <c r="F14" s="65"/>
      <c r="G14" s="65"/>
      <c r="H14" s="65"/>
      <c r="I14" s="9"/>
    </row>
    <row r="15" spans="1:11" ht="23.25" customHeight="1" x14ac:dyDescent="0.5">
      <c r="A15" s="111" t="s">
        <v>21</v>
      </c>
      <c r="B15" s="170" t="s">
        <v>61</v>
      </c>
      <c r="C15" s="171"/>
      <c r="D15" s="171"/>
      <c r="E15" s="171"/>
      <c r="F15" s="172"/>
      <c r="G15" s="123" t="s">
        <v>82</v>
      </c>
      <c r="H15" s="124"/>
      <c r="I15" s="117" t="s">
        <v>36</v>
      </c>
      <c r="J15" s="118"/>
      <c r="K15" s="30" t="s">
        <v>99</v>
      </c>
    </row>
    <row r="16" spans="1:11" x14ac:dyDescent="0.5">
      <c r="A16" s="112"/>
      <c r="B16" s="173" t="s">
        <v>60</v>
      </c>
      <c r="C16" s="174"/>
      <c r="D16" s="174"/>
      <c r="E16" s="174"/>
      <c r="F16" s="175"/>
      <c r="G16" s="125"/>
      <c r="H16" s="126"/>
      <c r="I16" s="119"/>
      <c r="J16" s="120"/>
      <c r="K16" s="27" t="s">
        <v>90</v>
      </c>
    </row>
    <row r="17" spans="1:11" x14ac:dyDescent="0.5">
      <c r="A17" s="113"/>
      <c r="B17" s="114"/>
      <c r="C17" s="115"/>
      <c r="D17" s="115"/>
      <c r="E17" s="115"/>
      <c r="F17" s="116"/>
      <c r="G17" s="127"/>
      <c r="H17" s="128"/>
      <c r="I17" s="121"/>
      <c r="J17" s="122"/>
      <c r="K17" s="28" t="s">
        <v>91</v>
      </c>
    </row>
    <row r="18" spans="1:11" x14ac:dyDescent="0.5">
      <c r="A18" s="35" t="s">
        <v>62</v>
      </c>
      <c r="B18" s="164"/>
      <c r="C18" s="165"/>
      <c r="D18" s="165"/>
      <c r="E18" s="165"/>
      <c r="F18" s="166"/>
      <c r="G18" s="160"/>
      <c r="H18" s="161"/>
      <c r="I18" s="129"/>
      <c r="J18" s="129"/>
      <c r="K18" s="38"/>
    </row>
    <row r="19" spans="1:11" x14ac:dyDescent="0.5">
      <c r="A19" s="6" t="s">
        <v>65</v>
      </c>
      <c r="B19" s="81"/>
      <c r="C19" s="82"/>
      <c r="D19" s="82"/>
      <c r="E19" s="82"/>
      <c r="F19" s="83"/>
      <c r="G19" s="162"/>
      <c r="H19" s="163"/>
      <c r="I19" s="110" t="str">
        <f>IF(OR(OR(B19&lt;1,B19&gt;5),AND(B19&lt;&gt;"",OR(G19="",G19&lt;0,G19&gt;5))),"ระดับสมรรถนะความคาดหวัง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19" s="110"/>
      <c r="K19" s="11" t="str">
        <f>IF(AND(B19="",G19=""),"",IF(G19-B19&gt;=0,0,IF(G19-B19=-1,-1,IF(G19-B19=-2,-2,IF(G19-B19=-3,-3,"")))))</f>
        <v/>
      </c>
    </row>
    <row r="20" spans="1:11" ht="23.25" customHeight="1" x14ac:dyDescent="0.5">
      <c r="A20" s="6" t="s">
        <v>66</v>
      </c>
      <c r="B20" s="81"/>
      <c r="C20" s="82"/>
      <c r="D20" s="82"/>
      <c r="E20" s="82"/>
      <c r="F20" s="83"/>
      <c r="G20" s="152"/>
      <c r="H20" s="153"/>
      <c r="I20" s="110" t="str">
        <f t="shared" ref="I20:I23" si="1">IF(OR(OR(B20&lt;1,B20&gt;5),AND(B20&lt;&gt;"",OR(G20="",G20&lt;0,G20&gt;5))),"ระดับสมรรถนะความคาดหวัง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0" s="110"/>
      <c r="K20" s="11" t="str">
        <f t="shared" ref="K20:K37" si="2">IF(AND(B20="",G20=""),"",IF(G20-B20&gt;=0,0,IF(G20-B20=-1,-1,IF(G20-B20=-2,-2,IF(G20-B20=-3,-3,"")))))</f>
        <v/>
      </c>
    </row>
    <row r="21" spans="1:11" ht="23.25" customHeight="1" x14ac:dyDescent="0.5">
      <c r="A21" s="6" t="s">
        <v>67</v>
      </c>
      <c r="B21" s="81"/>
      <c r="C21" s="82"/>
      <c r="D21" s="82"/>
      <c r="E21" s="82"/>
      <c r="F21" s="83"/>
      <c r="G21" s="152"/>
      <c r="H21" s="153"/>
      <c r="I21" s="110" t="str">
        <f t="shared" si="1"/>
        <v>ระดับสมรรถนะความคาดหวัง หรือระดับสมรรถนะที่แสดงออก ไม่ถูกต้อง</v>
      </c>
      <c r="J21" s="110"/>
      <c r="K21" s="11" t="str">
        <f t="shared" si="2"/>
        <v/>
      </c>
    </row>
    <row r="22" spans="1:11" ht="46.5" x14ac:dyDescent="0.5">
      <c r="A22" s="6" t="s">
        <v>68</v>
      </c>
      <c r="B22" s="81"/>
      <c r="C22" s="82"/>
      <c r="D22" s="82"/>
      <c r="E22" s="82"/>
      <c r="F22" s="83"/>
      <c r="G22" s="152"/>
      <c r="H22" s="153"/>
      <c r="I22" s="110" t="str">
        <f t="shared" si="1"/>
        <v>ระดับสมรรถนะความคาดหวัง หรือระดับสมรรถนะที่แสดงออก ไม่ถูกต้อง</v>
      </c>
      <c r="J22" s="110"/>
      <c r="K22" s="11" t="str">
        <f t="shared" si="2"/>
        <v/>
      </c>
    </row>
    <row r="23" spans="1:11" ht="23.25" customHeight="1" thickBot="1" x14ac:dyDescent="0.55000000000000004">
      <c r="A23" s="23" t="s">
        <v>69</v>
      </c>
      <c r="B23" s="167"/>
      <c r="C23" s="168"/>
      <c r="D23" s="168"/>
      <c r="E23" s="168"/>
      <c r="F23" s="169"/>
      <c r="G23" s="156"/>
      <c r="H23" s="157"/>
      <c r="I23" s="130" t="str">
        <f t="shared" si="1"/>
        <v>ระดับสมรรถนะความคาดหวัง หรือระดับสมรรถนะที่แสดงออก ไม่ถูกต้อง</v>
      </c>
      <c r="J23" s="130"/>
      <c r="K23" s="37" t="str">
        <f t="shared" si="2"/>
        <v/>
      </c>
    </row>
    <row r="24" spans="1:11" ht="23.25" customHeight="1" x14ac:dyDescent="0.5">
      <c r="A24" s="34" t="s">
        <v>63</v>
      </c>
      <c r="B24" s="164"/>
      <c r="C24" s="165"/>
      <c r="D24" s="165"/>
      <c r="E24" s="165"/>
      <c r="F24" s="166"/>
      <c r="G24" s="158"/>
      <c r="H24" s="159"/>
      <c r="I24" s="131"/>
      <c r="J24" s="131"/>
      <c r="K24" s="40" t="str">
        <f t="shared" si="2"/>
        <v/>
      </c>
    </row>
    <row r="25" spans="1:11" ht="23.25" customHeight="1" x14ac:dyDescent="0.5">
      <c r="A25" s="6" t="s">
        <v>70</v>
      </c>
      <c r="B25" s="81"/>
      <c r="C25" s="82"/>
      <c r="D25" s="82"/>
      <c r="E25" s="82"/>
      <c r="F25" s="83"/>
      <c r="G25" s="152"/>
      <c r="H25" s="153"/>
      <c r="I25" s="110" t="str">
        <f>IF(OR(OR(B25&lt;1,B25&gt;5),OR(G25&lt;0,G25&gt;5)),"ระดับสมรรถนะความคาดหวัง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5" s="110"/>
      <c r="K25" s="11" t="str">
        <f t="shared" si="2"/>
        <v/>
      </c>
    </row>
    <row r="26" spans="1:11" ht="23.25" customHeight="1" x14ac:dyDescent="0.5">
      <c r="A26" s="6" t="s">
        <v>71</v>
      </c>
      <c r="B26" s="81"/>
      <c r="C26" s="82"/>
      <c r="D26" s="82"/>
      <c r="E26" s="82"/>
      <c r="F26" s="83"/>
      <c r="G26" s="152"/>
      <c r="H26" s="153"/>
      <c r="I26" s="110" t="str">
        <f t="shared" ref="I26:I27" si="3">IF(OR(OR(B26&lt;1,B26&gt;5),OR(G26&lt;0,G26&gt;5)),"ระดับสมรรถนะความคาดหวัง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6" s="110"/>
      <c r="K26" s="11" t="str">
        <f t="shared" si="2"/>
        <v/>
      </c>
    </row>
    <row r="27" spans="1:11" ht="23.25" customHeight="1" x14ac:dyDescent="0.5">
      <c r="A27" s="6" t="s">
        <v>72</v>
      </c>
      <c r="B27" s="81"/>
      <c r="C27" s="82"/>
      <c r="D27" s="82"/>
      <c r="E27" s="82"/>
      <c r="F27" s="83"/>
      <c r="G27" s="152"/>
      <c r="H27" s="153"/>
      <c r="I27" s="110" t="str">
        <f t="shared" si="3"/>
        <v>ระดับสมรรถนะความคาดหวัง หรือระดับสมรรถนะที่แสดงออก ไม่ถูกต้อง</v>
      </c>
      <c r="J27" s="110"/>
      <c r="K27" s="11" t="str">
        <f t="shared" si="2"/>
        <v/>
      </c>
    </row>
    <row r="28" spans="1:11" ht="23.25" customHeight="1" x14ac:dyDescent="0.5">
      <c r="A28" s="49" t="s">
        <v>73</v>
      </c>
      <c r="B28" s="50"/>
      <c r="C28" s="51"/>
      <c r="D28" s="51"/>
      <c r="E28" s="51"/>
      <c r="F28" s="52"/>
      <c r="G28" s="160"/>
      <c r="H28" s="161"/>
      <c r="I28" s="129"/>
      <c r="J28" s="129"/>
      <c r="K28" s="39" t="str">
        <f t="shared" si="2"/>
        <v/>
      </c>
    </row>
    <row r="29" spans="1:11" ht="23.25" customHeight="1" x14ac:dyDescent="0.5">
      <c r="A29" s="54" t="s">
        <v>74</v>
      </c>
      <c r="B29" s="81"/>
      <c r="C29" s="82"/>
      <c r="D29" s="82"/>
      <c r="E29" s="82"/>
      <c r="F29" s="83"/>
      <c r="G29" s="152"/>
      <c r="H29" s="153"/>
      <c r="I29" s="110" t="str">
        <f>IF(OR(AND(B$29&gt;0,B$30&gt;0),AND(B29=0,B30=0),AND(B29="",B30=""),AND(B29&lt;&gt;"",OR(B29&lt;1,B29&gt;5)),AND(B29&lt;&gt;"",OR(G29="",G29&lt;0,G29&gt;5))),"ระดับสมรรถนะความคาดหวัง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9" s="110"/>
      <c r="K29" s="11" t="str">
        <f t="shared" si="2"/>
        <v/>
      </c>
    </row>
    <row r="30" spans="1:11" ht="23.25" customHeight="1" thickBot="1" x14ac:dyDescent="0.55000000000000004">
      <c r="A30" s="55" t="s">
        <v>75</v>
      </c>
      <c r="B30" s="167"/>
      <c r="C30" s="168"/>
      <c r="D30" s="168"/>
      <c r="E30" s="168"/>
      <c r="F30" s="169"/>
      <c r="G30" s="156"/>
      <c r="H30" s="157"/>
      <c r="I30" s="130" t="str">
        <f>IF(OR(AND(B$29&gt;0,B$30&gt;0),AND(B29=0,B30=0),AND(B29="",B30=""),AND(B30&lt;&gt;"",OR(B30&lt;1,B30&gt;5)),AND(B30&lt;&gt;"",OR(G30="",G30&lt;0,G30&gt;5))),"ระดับสมรรถนะความคาดหวัง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0" s="130"/>
      <c r="K30" s="37" t="str">
        <f t="shared" si="2"/>
        <v/>
      </c>
    </row>
    <row r="31" spans="1:11" ht="23.25" customHeight="1" x14ac:dyDescent="0.5">
      <c r="A31" s="34" t="s">
        <v>64</v>
      </c>
      <c r="B31" s="164"/>
      <c r="C31" s="165"/>
      <c r="D31" s="165"/>
      <c r="E31" s="165"/>
      <c r="F31" s="166"/>
      <c r="G31" s="158"/>
      <c r="H31" s="159"/>
      <c r="I31" s="131"/>
      <c r="J31" s="131"/>
      <c r="K31" s="40" t="str">
        <f t="shared" si="2"/>
        <v/>
      </c>
    </row>
    <row r="32" spans="1:11" ht="23.25" customHeight="1" x14ac:dyDescent="0.5">
      <c r="A32" s="6" t="s">
        <v>76</v>
      </c>
      <c r="B32" s="81"/>
      <c r="C32" s="82"/>
      <c r="D32" s="82"/>
      <c r="E32" s="82"/>
      <c r="F32" s="83"/>
      <c r="G32" s="152"/>
      <c r="H32" s="153"/>
      <c r="I32" s="110" t="str">
        <f>IF(OR(OR(B32&lt;1,B32&gt;5),AND(B32&lt;&gt;"",OR(G32="",G32&lt;0,G32&gt;5))),"ระดับสมรรถนะความคาดหวัง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2" s="110"/>
      <c r="K32" s="11" t="str">
        <f t="shared" si="2"/>
        <v/>
      </c>
    </row>
    <row r="33" spans="1:11" ht="23.25" customHeight="1" x14ac:dyDescent="0.5">
      <c r="A33" s="6" t="s">
        <v>77</v>
      </c>
      <c r="B33" s="81"/>
      <c r="C33" s="82"/>
      <c r="D33" s="82"/>
      <c r="E33" s="82"/>
      <c r="F33" s="83"/>
      <c r="G33" s="152"/>
      <c r="H33" s="153"/>
      <c r="I33" s="110" t="str">
        <f t="shared" ref="I33:I37" si="4">IF(OR(OR(B33&lt;1,B33&gt;5),AND(B33&lt;&gt;"",OR(G33="",G33&lt;0,G33&gt;5))),"ระดับสมรรถนะความคาดหวัง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3" s="110"/>
      <c r="K33" s="11" t="str">
        <f t="shared" si="2"/>
        <v/>
      </c>
    </row>
    <row r="34" spans="1:11" ht="23.25" customHeight="1" x14ac:dyDescent="0.5">
      <c r="A34" s="6" t="s">
        <v>78</v>
      </c>
      <c r="B34" s="81"/>
      <c r="C34" s="82"/>
      <c r="D34" s="82"/>
      <c r="E34" s="82"/>
      <c r="F34" s="83"/>
      <c r="G34" s="152"/>
      <c r="H34" s="153"/>
      <c r="I34" s="110" t="str">
        <f t="shared" si="4"/>
        <v>ระดับสมรรถนะความคาดหวัง หรือระดับสมรรถนะที่แสดงออก ไม่ถูกต้อง</v>
      </c>
      <c r="J34" s="110"/>
      <c r="K34" s="11" t="str">
        <f t="shared" si="2"/>
        <v/>
      </c>
    </row>
    <row r="35" spans="1:11" ht="23.25" customHeight="1" x14ac:dyDescent="0.5">
      <c r="A35" s="6" t="s">
        <v>79</v>
      </c>
      <c r="B35" s="81"/>
      <c r="C35" s="82"/>
      <c r="D35" s="82"/>
      <c r="E35" s="82"/>
      <c r="F35" s="83"/>
      <c r="G35" s="152"/>
      <c r="H35" s="153"/>
      <c r="I35" s="110" t="str">
        <f t="shared" si="4"/>
        <v>ระดับสมรรถนะความคาดหวัง หรือระดับสมรรถนะที่แสดงออก ไม่ถูกต้อง</v>
      </c>
      <c r="J35" s="110"/>
      <c r="K35" s="11" t="str">
        <f t="shared" si="2"/>
        <v/>
      </c>
    </row>
    <row r="36" spans="1:11" ht="23.25" customHeight="1" x14ac:dyDescent="0.5">
      <c r="A36" s="6" t="s">
        <v>80</v>
      </c>
      <c r="B36" s="81"/>
      <c r="C36" s="82"/>
      <c r="D36" s="82"/>
      <c r="E36" s="82"/>
      <c r="F36" s="83"/>
      <c r="G36" s="152"/>
      <c r="H36" s="153"/>
      <c r="I36" s="110" t="str">
        <f t="shared" si="4"/>
        <v>ระดับสมรรถนะความคาดหวัง หรือระดับสมรรถนะที่แสดงออก ไม่ถูกต้อง</v>
      </c>
      <c r="J36" s="110"/>
      <c r="K36" s="11" t="str">
        <f t="shared" si="2"/>
        <v/>
      </c>
    </row>
    <row r="37" spans="1:11" ht="23.25" customHeight="1" x14ac:dyDescent="0.5">
      <c r="A37" s="6" t="s">
        <v>81</v>
      </c>
      <c r="B37" s="81"/>
      <c r="C37" s="82"/>
      <c r="D37" s="82"/>
      <c r="E37" s="82"/>
      <c r="F37" s="83"/>
      <c r="G37" s="152"/>
      <c r="H37" s="153"/>
      <c r="I37" s="110" t="str">
        <f t="shared" si="4"/>
        <v>ระดับสมรรถนะความคาดหวัง หรือระดับสมรรถนะที่แสดงออก ไม่ถูกต้อง</v>
      </c>
      <c r="J37" s="110"/>
      <c r="K37" s="11" t="str">
        <f t="shared" si="2"/>
        <v/>
      </c>
    </row>
    <row r="38" spans="1:11" x14ac:dyDescent="0.5">
      <c r="A38" s="154" t="s">
        <v>83</v>
      </c>
      <c r="B38" s="154"/>
      <c r="C38" s="154"/>
      <c r="D38" s="154"/>
      <c r="E38" s="154"/>
      <c r="F38" s="154"/>
      <c r="G38" s="154"/>
      <c r="H38" s="154"/>
      <c r="I38" s="155"/>
      <c r="J38" s="155"/>
    </row>
    <row r="39" spans="1:11" x14ac:dyDescent="0.5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1" x14ac:dyDescent="0.5">
      <c r="A40" s="96" t="s">
        <v>88</v>
      </c>
      <c r="B40" s="97"/>
      <c r="C40" s="97"/>
      <c r="D40" s="97"/>
      <c r="E40" s="97"/>
      <c r="F40" s="98"/>
      <c r="G40" s="148" t="s">
        <v>89</v>
      </c>
      <c r="H40" s="149"/>
      <c r="I40" s="150"/>
      <c r="J40" s="24"/>
    </row>
    <row r="41" spans="1:11" x14ac:dyDescent="0.5">
      <c r="A41" s="145"/>
      <c r="B41" s="146"/>
      <c r="C41" s="146"/>
      <c r="D41" s="146"/>
      <c r="E41" s="146"/>
      <c r="F41" s="147"/>
      <c r="G41" s="27" t="s">
        <v>90</v>
      </c>
      <c r="H41" s="29" t="s">
        <v>92</v>
      </c>
      <c r="I41" s="30" t="s">
        <v>31</v>
      </c>
      <c r="J41" s="24"/>
    </row>
    <row r="42" spans="1:11" x14ac:dyDescent="0.5">
      <c r="A42" s="99"/>
      <c r="B42" s="100"/>
      <c r="C42" s="100"/>
      <c r="D42" s="100"/>
      <c r="E42" s="100"/>
      <c r="F42" s="101"/>
      <c r="G42" s="28" t="s">
        <v>91</v>
      </c>
      <c r="H42" s="28" t="s">
        <v>93</v>
      </c>
      <c r="I42" s="28"/>
      <c r="J42" s="24"/>
    </row>
    <row r="43" spans="1:11" x14ac:dyDescent="0.5">
      <c r="A43" s="151" t="s">
        <v>84</v>
      </c>
      <c r="B43" s="143"/>
      <c r="C43" s="143"/>
      <c r="D43" s="26">
        <v>3</v>
      </c>
      <c r="E43" s="143" t="s">
        <v>31</v>
      </c>
      <c r="F43" s="144"/>
      <c r="G43" s="11">
        <f>COUNTIF(K$19:K$37,0)</f>
        <v>0</v>
      </c>
      <c r="H43" s="11">
        <f>D43</f>
        <v>3</v>
      </c>
      <c r="I43" s="11">
        <f>G43*H43</f>
        <v>0</v>
      </c>
      <c r="J43" s="24"/>
    </row>
    <row r="44" spans="1:11" x14ac:dyDescent="0.5">
      <c r="A44" s="151" t="s">
        <v>85</v>
      </c>
      <c r="B44" s="143"/>
      <c r="C44" s="143"/>
      <c r="D44" s="26">
        <v>2</v>
      </c>
      <c r="E44" s="143" t="s">
        <v>31</v>
      </c>
      <c r="F44" s="144"/>
      <c r="G44" s="11">
        <f>COUNTIF(K$19:K$37,-1)</f>
        <v>0</v>
      </c>
      <c r="H44" s="11">
        <f>D44</f>
        <v>2</v>
      </c>
      <c r="I44" s="11">
        <f t="shared" ref="I44:I46" si="5">G44*H44</f>
        <v>0</v>
      </c>
      <c r="J44" s="24"/>
    </row>
    <row r="45" spans="1:11" x14ac:dyDescent="0.5">
      <c r="A45" s="151" t="s">
        <v>86</v>
      </c>
      <c r="B45" s="143"/>
      <c r="C45" s="143"/>
      <c r="D45" s="26">
        <v>1</v>
      </c>
      <c r="E45" s="143" t="s">
        <v>31</v>
      </c>
      <c r="F45" s="144"/>
      <c r="G45" s="11">
        <f>COUNTIF(K$19:K$37,-2)</f>
        <v>0</v>
      </c>
      <c r="H45" s="11">
        <f>D45</f>
        <v>1</v>
      </c>
      <c r="I45" s="11">
        <f t="shared" si="5"/>
        <v>0</v>
      </c>
      <c r="J45" s="24"/>
    </row>
    <row r="46" spans="1:11" x14ac:dyDescent="0.5">
      <c r="A46" s="151" t="s">
        <v>87</v>
      </c>
      <c r="B46" s="143"/>
      <c r="C46" s="143"/>
      <c r="D46" s="26">
        <v>0</v>
      </c>
      <c r="E46" s="143" t="s">
        <v>31</v>
      </c>
      <c r="F46" s="144"/>
      <c r="G46" s="11">
        <f>COUNTIF(K$19:K$37,-3)</f>
        <v>0</v>
      </c>
      <c r="H46" s="11">
        <f>D46</f>
        <v>0</v>
      </c>
      <c r="I46" s="11">
        <f t="shared" si="5"/>
        <v>0</v>
      </c>
      <c r="J46" s="24"/>
    </row>
    <row r="47" spans="1:11" x14ac:dyDescent="0.5">
      <c r="A47" s="140" t="s">
        <v>98</v>
      </c>
      <c r="B47" s="141"/>
      <c r="C47" s="141"/>
      <c r="D47" s="141"/>
      <c r="E47" s="141"/>
      <c r="F47" s="142"/>
      <c r="G47" s="13">
        <f>SUM(G43:G46)</f>
        <v>0</v>
      </c>
      <c r="H47" s="12" t="s">
        <v>94</v>
      </c>
      <c r="I47" s="13">
        <f>SUM(I43:I46)</f>
        <v>0</v>
      </c>
      <c r="J47" s="31"/>
    </row>
    <row r="48" spans="1:11" x14ac:dyDescent="0.5">
      <c r="A48" s="132" t="s">
        <v>97</v>
      </c>
      <c r="B48" s="133"/>
      <c r="C48" s="133"/>
      <c r="D48" s="133"/>
      <c r="E48" s="133"/>
      <c r="F48" s="133"/>
      <c r="G48" s="133"/>
      <c r="H48" s="134"/>
      <c r="I48" s="138">
        <f>IF(G47&gt;0,(I47/(G47*3))*30,0)</f>
        <v>0</v>
      </c>
      <c r="J48" s="59" t="s">
        <v>24</v>
      </c>
    </row>
    <row r="49" spans="1:10" x14ac:dyDescent="0.5">
      <c r="A49" s="135"/>
      <c r="B49" s="136"/>
      <c r="C49" s="136"/>
      <c r="D49" s="136"/>
      <c r="E49" s="136"/>
      <c r="F49" s="136"/>
      <c r="G49" s="136"/>
      <c r="H49" s="137"/>
      <c r="I49" s="139"/>
      <c r="J49" s="59"/>
    </row>
    <row r="50" spans="1:10" x14ac:dyDescent="0.5">
      <c r="A50" s="32" t="s">
        <v>95</v>
      </c>
      <c r="B50" s="25"/>
      <c r="C50" s="25"/>
      <c r="D50" s="25"/>
      <c r="E50" s="25"/>
      <c r="F50" s="25"/>
      <c r="G50" s="25"/>
      <c r="H50" s="25"/>
      <c r="I50" s="25"/>
      <c r="J50" s="24"/>
    </row>
    <row r="51" spans="1:10" x14ac:dyDescent="0.5">
      <c r="A51" s="33" t="s">
        <v>96</v>
      </c>
    </row>
    <row r="52" spans="1:10" x14ac:dyDescent="0.5">
      <c r="A52" s="10" t="s">
        <v>29</v>
      </c>
    </row>
    <row r="53" spans="1:10" x14ac:dyDescent="0.5">
      <c r="A53" s="96" t="s">
        <v>30</v>
      </c>
      <c r="B53" s="97"/>
      <c r="C53" s="98"/>
      <c r="D53" s="92" t="s">
        <v>31</v>
      </c>
      <c r="E53" s="93"/>
    </row>
    <row r="54" spans="1:10" x14ac:dyDescent="0.5">
      <c r="A54" s="99"/>
      <c r="B54" s="100"/>
      <c r="C54" s="101"/>
      <c r="D54" s="94" t="s">
        <v>32</v>
      </c>
      <c r="E54" s="95"/>
    </row>
    <row r="55" spans="1:10" x14ac:dyDescent="0.5">
      <c r="A55" s="102" t="s">
        <v>34</v>
      </c>
      <c r="B55" s="102"/>
      <c r="C55" s="102"/>
      <c r="D55" s="88">
        <f>I10</f>
        <v>0</v>
      </c>
      <c r="E55" s="88"/>
    </row>
    <row r="56" spans="1:10" x14ac:dyDescent="0.5">
      <c r="A56" s="102" t="s">
        <v>35</v>
      </c>
      <c r="B56" s="102"/>
      <c r="C56" s="102"/>
      <c r="D56" s="88">
        <f>I48</f>
        <v>0</v>
      </c>
      <c r="E56" s="88"/>
    </row>
    <row r="57" spans="1:10" x14ac:dyDescent="0.5">
      <c r="A57" s="85" t="s">
        <v>33</v>
      </c>
      <c r="B57" s="86"/>
      <c r="C57" s="87"/>
      <c r="D57" s="89">
        <f>SUM(D55:D56)</f>
        <v>0</v>
      </c>
      <c r="E57" s="89"/>
    </row>
  </sheetData>
  <mergeCells count="109">
    <mergeCell ref="A1:I1"/>
    <mergeCell ref="A2:I2"/>
    <mergeCell ref="A3:I3"/>
    <mergeCell ref="A4:A5"/>
    <mergeCell ref="B4:F4"/>
    <mergeCell ref="G4:H5"/>
    <mergeCell ref="I4:I5"/>
    <mergeCell ref="A9:F9"/>
    <mergeCell ref="G9:H9"/>
    <mergeCell ref="J4:J5"/>
    <mergeCell ref="B6:F6"/>
    <mergeCell ref="G6:H6"/>
    <mergeCell ref="B7:F7"/>
    <mergeCell ref="G7:H7"/>
    <mergeCell ref="B8:F8"/>
    <mergeCell ref="G8:H8"/>
    <mergeCell ref="A10:H11"/>
    <mergeCell ref="I10:I11"/>
    <mergeCell ref="J10:J11"/>
    <mergeCell ref="A14:H14"/>
    <mergeCell ref="A15:A17"/>
    <mergeCell ref="B15:F15"/>
    <mergeCell ref="G15:H17"/>
    <mergeCell ref="I15:J17"/>
    <mergeCell ref="B16:F16"/>
    <mergeCell ref="B17:F17"/>
    <mergeCell ref="B20:F20"/>
    <mergeCell ref="G20:H20"/>
    <mergeCell ref="I20:J20"/>
    <mergeCell ref="B21:F21"/>
    <mergeCell ref="G21:H21"/>
    <mergeCell ref="I21:J21"/>
    <mergeCell ref="B18:F18"/>
    <mergeCell ref="G18:H18"/>
    <mergeCell ref="I18:J18"/>
    <mergeCell ref="B19:F19"/>
    <mergeCell ref="G19:H19"/>
    <mergeCell ref="I19:J19"/>
    <mergeCell ref="B24:F24"/>
    <mergeCell ref="G24:H24"/>
    <mergeCell ref="I24:J24"/>
    <mergeCell ref="B25:F25"/>
    <mergeCell ref="G25:H25"/>
    <mergeCell ref="I25:J25"/>
    <mergeCell ref="B22:F22"/>
    <mergeCell ref="G22:H22"/>
    <mergeCell ref="I22:J22"/>
    <mergeCell ref="B23:F23"/>
    <mergeCell ref="G23:H23"/>
    <mergeCell ref="I23:J23"/>
    <mergeCell ref="G28:H28"/>
    <mergeCell ref="I28:J28"/>
    <mergeCell ref="B29:F29"/>
    <mergeCell ref="G29:H29"/>
    <mergeCell ref="I29:J29"/>
    <mergeCell ref="B30:F30"/>
    <mergeCell ref="G30:H30"/>
    <mergeCell ref="I30:J30"/>
    <mergeCell ref="B26:F26"/>
    <mergeCell ref="G26:H26"/>
    <mergeCell ref="I26:J26"/>
    <mergeCell ref="B27:F27"/>
    <mergeCell ref="G27:H27"/>
    <mergeCell ref="I27:J27"/>
    <mergeCell ref="B33:F33"/>
    <mergeCell ref="G33:H33"/>
    <mergeCell ref="I33:J33"/>
    <mergeCell ref="B34:F34"/>
    <mergeCell ref="G34:H34"/>
    <mergeCell ref="I34:J34"/>
    <mergeCell ref="B31:F31"/>
    <mergeCell ref="G31:H31"/>
    <mergeCell ref="I31:J31"/>
    <mergeCell ref="B32:F32"/>
    <mergeCell ref="G32:H32"/>
    <mergeCell ref="I32:J32"/>
    <mergeCell ref="B37:F37"/>
    <mergeCell ref="G37:H37"/>
    <mergeCell ref="I37:J37"/>
    <mergeCell ref="A38:J38"/>
    <mergeCell ref="A40:F42"/>
    <mergeCell ref="G40:I40"/>
    <mergeCell ref="B35:F35"/>
    <mergeCell ref="G35:H35"/>
    <mergeCell ref="I35:J35"/>
    <mergeCell ref="B36:F36"/>
    <mergeCell ref="G36:H36"/>
    <mergeCell ref="I36:J36"/>
    <mergeCell ref="A46:C46"/>
    <mergeCell ref="E46:F46"/>
    <mergeCell ref="A47:F47"/>
    <mergeCell ref="A48:H49"/>
    <mergeCell ref="I48:I49"/>
    <mergeCell ref="J48:J49"/>
    <mergeCell ref="A43:C43"/>
    <mergeCell ref="E43:F43"/>
    <mergeCell ref="A44:C44"/>
    <mergeCell ref="E44:F44"/>
    <mergeCell ref="A45:C45"/>
    <mergeCell ref="E45:F45"/>
    <mergeCell ref="A57:C57"/>
    <mergeCell ref="D57:E57"/>
    <mergeCell ref="A53:C54"/>
    <mergeCell ref="D53:E53"/>
    <mergeCell ref="D54:E54"/>
    <mergeCell ref="A55:C55"/>
    <mergeCell ref="D55:E55"/>
    <mergeCell ref="A56:C56"/>
    <mergeCell ref="D56:E5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J1" sqref="J1"/>
    </sheetView>
  </sheetViews>
  <sheetFormatPr defaultRowHeight="23.25" x14ac:dyDescent="0.5"/>
  <cols>
    <col min="1" max="1" width="34.625" style="2" bestFit="1" customWidth="1"/>
    <col min="2" max="6" width="5.625" style="2" customWidth="1"/>
    <col min="7" max="9" width="12.625" style="2" customWidth="1"/>
    <col min="10" max="10" width="40" style="2" customWidth="1"/>
    <col min="11" max="16384" width="9" style="2"/>
  </cols>
  <sheetData>
    <row r="1" spans="1:11" x14ac:dyDescent="0.5">
      <c r="A1" s="61" t="s">
        <v>118</v>
      </c>
      <c r="B1" s="61"/>
      <c r="C1" s="61"/>
      <c r="D1" s="61"/>
      <c r="E1" s="61"/>
      <c r="F1" s="61"/>
      <c r="G1" s="61"/>
      <c r="H1" s="61"/>
      <c r="I1" s="61"/>
      <c r="J1" s="19" t="s">
        <v>119</v>
      </c>
    </row>
    <row r="2" spans="1:11" x14ac:dyDescent="0.5">
      <c r="A2" s="62" t="s">
        <v>100</v>
      </c>
      <c r="B2" s="62"/>
      <c r="C2" s="62"/>
      <c r="D2" s="62"/>
      <c r="E2" s="62"/>
      <c r="F2" s="62"/>
      <c r="G2" s="62"/>
      <c r="H2" s="62"/>
      <c r="I2" s="62"/>
      <c r="J2" s="19"/>
    </row>
    <row r="3" spans="1:11" x14ac:dyDescent="0.5">
      <c r="A3" s="65" t="s">
        <v>58</v>
      </c>
      <c r="B3" s="65"/>
      <c r="C3" s="65"/>
      <c r="D3" s="65"/>
      <c r="E3" s="65"/>
      <c r="F3" s="65"/>
      <c r="G3" s="65"/>
      <c r="H3" s="65"/>
      <c r="I3" s="65"/>
    </row>
    <row r="4" spans="1:11" x14ac:dyDescent="0.5">
      <c r="A4" s="77" t="s">
        <v>1</v>
      </c>
      <c r="B4" s="84" t="s">
        <v>2</v>
      </c>
      <c r="C4" s="84"/>
      <c r="D4" s="84"/>
      <c r="E4" s="84"/>
      <c r="F4" s="84"/>
      <c r="G4" s="178" t="s">
        <v>3</v>
      </c>
      <c r="H4" s="179"/>
      <c r="I4" s="77" t="s">
        <v>11</v>
      </c>
      <c r="J4" s="64" t="s">
        <v>36</v>
      </c>
    </row>
    <row r="5" spans="1:11" x14ac:dyDescent="0.5">
      <c r="A5" s="77"/>
      <c r="B5" s="43">
        <v>1</v>
      </c>
      <c r="C5" s="42">
        <v>2</v>
      </c>
      <c r="D5" s="43">
        <v>3</v>
      </c>
      <c r="E5" s="43">
        <v>4</v>
      </c>
      <c r="F5" s="43">
        <v>5</v>
      </c>
      <c r="G5" s="180"/>
      <c r="H5" s="181"/>
      <c r="I5" s="77"/>
      <c r="J5" s="64"/>
    </row>
    <row r="6" spans="1:11" x14ac:dyDescent="0.5">
      <c r="A6" s="6" t="s">
        <v>115</v>
      </c>
      <c r="B6" s="162"/>
      <c r="C6" s="176"/>
      <c r="D6" s="176"/>
      <c r="E6" s="176"/>
      <c r="F6" s="163"/>
      <c r="G6" s="152">
        <v>30</v>
      </c>
      <c r="H6" s="153"/>
      <c r="I6" s="18">
        <f>B6*G6</f>
        <v>0</v>
      </c>
      <c r="J6" s="36" t="str">
        <f>IF(OR(B6&lt;1,B6&gt;5,G$9&lt;&gt;70),"ระดับผลการประเมิน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7" spans="1:11" x14ac:dyDescent="0.5">
      <c r="A7" s="6" t="s">
        <v>116</v>
      </c>
      <c r="B7" s="162"/>
      <c r="C7" s="176"/>
      <c r="D7" s="176"/>
      <c r="E7" s="176"/>
      <c r="F7" s="163"/>
      <c r="G7" s="152">
        <v>20</v>
      </c>
      <c r="H7" s="153"/>
      <c r="I7" s="18">
        <f t="shared" ref="I7:I8" si="0">B7*G7</f>
        <v>0</v>
      </c>
      <c r="J7" s="36" t="str">
        <f>IF(OR(B7&lt;1,B7&gt;5,G$9&lt;&gt;70),"ระดับผลการประเมิน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8" spans="1:11" x14ac:dyDescent="0.5">
      <c r="A8" s="6" t="s">
        <v>120</v>
      </c>
      <c r="B8" s="162"/>
      <c r="C8" s="176"/>
      <c r="D8" s="176"/>
      <c r="E8" s="176"/>
      <c r="F8" s="163"/>
      <c r="G8" s="162">
        <v>20</v>
      </c>
      <c r="H8" s="163"/>
      <c r="I8" s="18">
        <f t="shared" si="0"/>
        <v>0</v>
      </c>
      <c r="J8" s="36" t="str">
        <f>IF(OR(B8&lt;1,B8&gt;5,G$9&lt;&gt;70),"ระดับผลการประเมิน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9" spans="1:11" x14ac:dyDescent="0.5">
      <c r="A9" s="73" t="s">
        <v>17</v>
      </c>
      <c r="B9" s="74"/>
      <c r="C9" s="74"/>
      <c r="D9" s="74"/>
      <c r="E9" s="74"/>
      <c r="F9" s="74"/>
      <c r="G9" s="107">
        <f>SUM(G6:G8)</f>
        <v>70</v>
      </c>
      <c r="H9" s="107"/>
      <c r="I9" s="5">
        <f>SUM(I6:I8)</f>
        <v>0</v>
      </c>
      <c r="J9" s="17" t="s">
        <v>12</v>
      </c>
    </row>
    <row r="10" spans="1:11" x14ac:dyDescent="0.5">
      <c r="A10" s="67" t="s">
        <v>16</v>
      </c>
      <c r="B10" s="68"/>
      <c r="C10" s="68"/>
      <c r="D10" s="68"/>
      <c r="E10" s="68"/>
      <c r="F10" s="68"/>
      <c r="G10" s="68"/>
      <c r="H10" s="69"/>
      <c r="I10" s="76">
        <f>IF(OR(G9=0,I9=0),0,(I9/(G9*5))*G9)</f>
        <v>0</v>
      </c>
      <c r="J10" s="63" t="s">
        <v>10</v>
      </c>
    </row>
    <row r="11" spans="1:11" x14ac:dyDescent="0.5">
      <c r="A11" s="70"/>
      <c r="B11" s="71"/>
      <c r="C11" s="71"/>
      <c r="D11" s="71"/>
      <c r="E11" s="71"/>
      <c r="F11" s="71"/>
      <c r="G11" s="71"/>
      <c r="H11" s="72"/>
      <c r="I11" s="76"/>
      <c r="J11" s="63"/>
    </row>
    <row r="12" spans="1:11" x14ac:dyDescent="0.5">
      <c r="A12" s="4"/>
    </row>
    <row r="14" spans="1:11" s="7" customFormat="1" x14ac:dyDescent="0.5">
      <c r="A14" s="65" t="s">
        <v>59</v>
      </c>
      <c r="B14" s="65"/>
      <c r="C14" s="65"/>
      <c r="D14" s="65"/>
      <c r="E14" s="65"/>
      <c r="F14" s="65"/>
      <c r="G14" s="65"/>
      <c r="H14" s="65"/>
      <c r="I14" s="9"/>
    </row>
    <row r="15" spans="1:11" ht="23.25" customHeight="1" x14ac:dyDescent="0.5">
      <c r="A15" s="111" t="s">
        <v>21</v>
      </c>
      <c r="B15" s="170" t="s">
        <v>61</v>
      </c>
      <c r="C15" s="171"/>
      <c r="D15" s="171"/>
      <c r="E15" s="171"/>
      <c r="F15" s="172"/>
      <c r="G15" s="123" t="s">
        <v>82</v>
      </c>
      <c r="H15" s="124"/>
      <c r="I15" s="117" t="s">
        <v>36</v>
      </c>
      <c r="J15" s="118"/>
      <c r="K15" s="30" t="s">
        <v>99</v>
      </c>
    </row>
    <row r="16" spans="1:11" x14ac:dyDescent="0.5">
      <c r="A16" s="112"/>
      <c r="B16" s="173" t="s">
        <v>60</v>
      </c>
      <c r="C16" s="174"/>
      <c r="D16" s="174"/>
      <c r="E16" s="174"/>
      <c r="F16" s="175"/>
      <c r="G16" s="125"/>
      <c r="H16" s="126"/>
      <c r="I16" s="119"/>
      <c r="J16" s="120"/>
      <c r="K16" s="27" t="s">
        <v>90</v>
      </c>
    </row>
    <row r="17" spans="1:11" x14ac:dyDescent="0.5">
      <c r="A17" s="113"/>
      <c r="B17" s="114"/>
      <c r="C17" s="115"/>
      <c r="D17" s="115"/>
      <c r="E17" s="115"/>
      <c r="F17" s="116"/>
      <c r="G17" s="127"/>
      <c r="H17" s="128"/>
      <c r="I17" s="121"/>
      <c r="J17" s="122"/>
      <c r="K17" s="28" t="s">
        <v>91</v>
      </c>
    </row>
    <row r="18" spans="1:11" x14ac:dyDescent="0.5">
      <c r="A18" s="35" t="s">
        <v>62</v>
      </c>
      <c r="B18" s="164"/>
      <c r="C18" s="165"/>
      <c r="D18" s="165"/>
      <c r="E18" s="165"/>
      <c r="F18" s="166"/>
      <c r="G18" s="160"/>
      <c r="H18" s="161"/>
      <c r="I18" s="129"/>
      <c r="J18" s="129"/>
      <c r="K18" s="38"/>
    </row>
    <row r="19" spans="1:11" x14ac:dyDescent="0.5">
      <c r="A19" s="6" t="s">
        <v>65</v>
      </c>
      <c r="B19" s="81"/>
      <c r="C19" s="82"/>
      <c r="D19" s="82"/>
      <c r="E19" s="82"/>
      <c r="F19" s="83"/>
      <c r="G19" s="162"/>
      <c r="H19" s="163"/>
      <c r="I19" s="110" t="str">
        <f>IF(OR(OR(B19&lt;1,B19&gt;5),AND(B19&lt;&gt;"",OR(G19="",G19&lt;0,G19&gt;5))),"ระดับสมรรถนะความคาดหวัง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19" s="110"/>
      <c r="K19" s="15" t="str">
        <f>IF(AND(B19="",G19=""),"",IF(G19-B19&gt;=0,0,IF(G19-B19=-1,-1,IF(G19-B19=-2,-2,IF(G19-B19=-3,-3,"")))))</f>
        <v/>
      </c>
    </row>
    <row r="20" spans="1:11" ht="23.25" customHeight="1" x14ac:dyDescent="0.5">
      <c r="A20" s="6" t="s">
        <v>66</v>
      </c>
      <c r="B20" s="81"/>
      <c r="C20" s="82"/>
      <c r="D20" s="82"/>
      <c r="E20" s="82"/>
      <c r="F20" s="83"/>
      <c r="G20" s="152"/>
      <c r="H20" s="153"/>
      <c r="I20" s="110" t="str">
        <f t="shared" ref="I20:I23" si="1">IF(OR(OR(B20&lt;1,B20&gt;5),AND(B20&lt;&gt;"",OR(G20="",G20&lt;0,G20&gt;5))),"ระดับสมรรถนะความคาดหวัง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0" s="110"/>
      <c r="K20" s="15" t="str">
        <f t="shared" ref="K20:K37" si="2">IF(AND(B20="",G20=""),"",IF(G20-B20&gt;=0,0,IF(G20-B20=-1,-1,IF(G20-B20=-2,-2,IF(G20-B20=-3,-3,"")))))</f>
        <v/>
      </c>
    </row>
    <row r="21" spans="1:11" ht="23.25" customHeight="1" x14ac:dyDescent="0.5">
      <c r="A21" s="6" t="s">
        <v>67</v>
      </c>
      <c r="B21" s="81"/>
      <c r="C21" s="82"/>
      <c r="D21" s="82"/>
      <c r="E21" s="82"/>
      <c r="F21" s="83"/>
      <c r="G21" s="152"/>
      <c r="H21" s="153"/>
      <c r="I21" s="110" t="str">
        <f t="shared" si="1"/>
        <v>ระดับสมรรถนะความคาดหวัง หรือระดับสมรรถนะที่แสดงออก ไม่ถูกต้อง</v>
      </c>
      <c r="J21" s="110"/>
      <c r="K21" s="15" t="str">
        <f t="shared" si="2"/>
        <v/>
      </c>
    </row>
    <row r="22" spans="1:11" ht="46.5" x14ac:dyDescent="0.5">
      <c r="A22" s="6" t="s">
        <v>68</v>
      </c>
      <c r="B22" s="81"/>
      <c r="C22" s="82"/>
      <c r="D22" s="82"/>
      <c r="E22" s="82"/>
      <c r="F22" s="83"/>
      <c r="G22" s="152"/>
      <c r="H22" s="153"/>
      <c r="I22" s="110" t="str">
        <f t="shared" si="1"/>
        <v>ระดับสมรรถนะความคาดหวัง หรือระดับสมรรถนะที่แสดงออก ไม่ถูกต้อง</v>
      </c>
      <c r="J22" s="110"/>
      <c r="K22" s="15" t="str">
        <f t="shared" si="2"/>
        <v/>
      </c>
    </row>
    <row r="23" spans="1:11" ht="23.25" customHeight="1" thickBot="1" x14ac:dyDescent="0.55000000000000004">
      <c r="A23" s="23" t="s">
        <v>69</v>
      </c>
      <c r="B23" s="167"/>
      <c r="C23" s="168"/>
      <c r="D23" s="168"/>
      <c r="E23" s="168"/>
      <c r="F23" s="169"/>
      <c r="G23" s="156"/>
      <c r="H23" s="157"/>
      <c r="I23" s="130" t="str">
        <f t="shared" si="1"/>
        <v>ระดับสมรรถนะความคาดหวัง หรือระดับสมรรถนะที่แสดงออก ไม่ถูกต้อง</v>
      </c>
      <c r="J23" s="130"/>
      <c r="K23" s="37" t="str">
        <f t="shared" si="2"/>
        <v/>
      </c>
    </row>
    <row r="24" spans="1:11" ht="23.25" customHeight="1" x14ac:dyDescent="0.5">
      <c r="A24" s="34" t="s">
        <v>63</v>
      </c>
      <c r="B24" s="164"/>
      <c r="C24" s="165"/>
      <c r="D24" s="165"/>
      <c r="E24" s="165"/>
      <c r="F24" s="166"/>
      <c r="G24" s="158"/>
      <c r="H24" s="159"/>
      <c r="I24" s="131"/>
      <c r="J24" s="131"/>
      <c r="K24" s="40" t="str">
        <f t="shared" si="2"/>
        <v/>
      </c>
    </row>
    <row r="25" spans="1:11" ht="23.25" customHeight="1" x14ac:dyDescent="0.5">
      <c r="A25" s="6" t="s">
        <v>70</v>
      </c>
      <c r="B25" s="81"/>
      <c r="C25" s="82"/>
      <c r="D25" s="82"/>
      <c r="E25" s="82"/>
      <c r="F25" s="83"/>
      <c r="G25" s="152"/>
      <c r="H25" s="153"/>
      <c r="I25" s="110" t="str">
        <f>IF(OR(OR(B25&lt;1,B25&gt;5),OR(G25&lt;0,G25&gt;5)),"ระดับสมรรถนะความคาดหวัง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5" s="110"/>
      <c r="K25" s="15" t="str">
        <f t="shared" si="2"/>
        <v/>
      </c>
    </row>
    <row r="26" spans="1:11" ht="23.25" customHeight="1" x14ac:dyDescent="0.5">
      <c r="A26" s="6" t="s">
        <v>71</v>
      </c>
      <c r="B26" s="81"/>
      <c r="C26" s="82"/>
      <c r="D26" s="82"/>
      <c r="E26" s="82"/>
      <c r="F26" s="83"/>
      <c r="G26" s="152"/>
      <c r="H26" s="153"/>
      <c r="I26" s="110" t="str">
        <f t="shared" ref="I26:I27" si="3">IF(OR(OR(B26&lt;1,B26&gt;5),OR(G26&lt;0,G26&gt;5)),"ระดับสมรรถนะความคาดหวัง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6" s="110"/>
      <c r="K26" s="15" t="str">
        <f t="shared" si="2"/>
        <v/>
      </c>
    </row>
    <row r="27" spans="1:11" ht="23.25" customHeight="1" x14ac:dyDescent="0.5">
      <c r="A27" s="6" t="s">
        <v>72</v>
      </c>
      <c r="B27" s="81"/>
      <c r="C27" s="82"/>
      <c r="D27" s="82"/>
      <c r="E27" s="82"/>
      <c r="F27" s="83"/>
      <c r="G27" s="152"/>
      <c r="H27" s="153"/>
      <c r="I27" s="110" t="str">
        <f t="shared" si="3"/>
        <v>ระดับสมรรถนะความคาดหวัง หรือระดับสมรรถนะที่แสดงออก ไม่ถูกต้อง</v>
      </c>
      <c r="J27" s="110"/>
      <c r="K27" s="15" t="str">
        <f t="shared" si="2"/>
        <v/>
      </c>
    </row>
    <row r="28" spans="1:11" ht="23.25" customHeight="1" x14ac:dyDescent="0.5">
      <c r="A28" s="49" t="s">
        <v>73</v>
      </c>
      <c r="B28" s="50"/>
      <c r="C28" s="51"/>
      <c r="D28" s="51"/>
      <c r="E28" s="51"/>
      <c r="F28" s="52"/>
      <c r="G28" s="160"/>
      <c r="H28" s="161"/>
      <c r="I28" s="129"/>
      <c r="J28" s="129"/>
      <c r="K28" s="39" t="str">
        <f t="shared" si="2"/>
        <v/>
      </c>
    </row>
    <row r="29" spans="1:11" ht="23.25" customHeight="1" x14ac:dyDescent="0.5">
      <c r="A29" s="54" t="s">
        <v>74</v>
      </c>
      <c r="B29" s="81"/>
      <c r="C29" s="82"/>
      <c r="D29" s="82"/>
      <c r="E29" s="82"/>
      <c r="F29" s="83"/>
      <c r="G29" s="152"/>
      <c r="H29" s="153"/>
      <c r="I29" s="110" t="str">
        <f>IF(OR(AND(B$29&gt;0,B$30&gt;0),AND(B29=0,B30=0),AND(B29="",B30=""),AND(B29&lt;&gt;"",OR(B29&lt;1,B29&gt;5)),AND(B29&lt;&gt;"",OR(G29="",G29&lt;0,G29&gt;5))),"ระดับสมรรถนะความคาดหวัง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9" s="110"/>
      <c r="K29" s="15" t="str">
        <f t="shared" si="2"/>
        <v/>
      </c>
    </row>
    <row r="30" spans="1:11" ht="23.25" customHeight="1" thickBot="1" x14ac:dyDescent="0.55000000000000004">
      <c r="A30" s="55" t="s">
        <v>75</v>
      </c>
      <c r="B30" s="167"/>
      <c r="C30" s="168"/>
      <c r="D30" s="168"/>
      <c r="E30" s="168"/>
      <c r="F30" s="169"/>
      <c r="G30" s="156"/>
      <c r="H30" s="157"/>
      <c r="I30" s="130" t="str">
        <f>IF(OR(AND(B$29&gt;0,B$30&gt;0),AND(B29=0,B30=0),AND(B29="",B30=""),AND(B30&lt;&gt;"",OR(B30&lt;1,B30&gt;5)),AND(B30&lt;&gt;"",OR(G30="",G30&lt;0,G30&gt;5))),"ระดับสมรรถนะความคาดหวัง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0" s="130"/>
      <c r="K30" s="37" t="str">
        <f t="shared" si="2"/>
        <v/>
      </c>
    </row>
    <row r="31" spans="1:11" ht="23.25" customHeight="1" x14ac:dyDescent="0.5">
      <c r="A31" s="34" t="s">
        <v>64</v>
      </c>
      <c r="B31" s="164"/>
      <c r="C31" s="165"/>
      <c r="D31" s="165"/>
      <c r="E31" s="165"/>
      <c r="F31" s="166"/>
      <c r="G31" s="158"/>
      <c r="H31" s="159"/>
      <c r="I31" s="131"/>
      <c r="J31" s="131"/>
      <c r="K31" s="40" t="str">
        <f t="shared" si="2"/>
        <v/>
      </c>
    </row>
    <row r="32" spans="1:11" ht="23.25" customHeight="1" x14ac:dyDescent="0.5">
      <c r="A32" s="6" t="s">
        <v>76</v>
      </c>
      <c r="B32" s="81"/>
      <c r="C32" s="82"/>
      <c r="D32" s="82"/>
      <c r="E32" s="82"/>
      <c r="F32" s="83"/>
      <c r="G32" s="152"/>
      <c r="H32" s="153"/>
      <c r="I32" s="110" t="str">
        <f>IF(OR(OR(B32&lt;1,B32&gt;5),AND(B32&lt;&gt;"",OR(G32="",G32&lt;0,G32&gt;5))),"ระดับสมรรถนะความคาดหวัง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2" s="110"/>
      <c r="K32" s="15" t="str">
        <f t="shared" si="2"/>
        <v/>
      </c>
    </row>
    <row r="33" spans="1:11" ht="23.25" customHeight="1" x14ac:dyDescent="0.5">
      <c r="A33" s="6" t="s">
        <v>77</v>
      </c>
      <c r="B33" s="81"/>
      <c r="C33" s="82"/>
      <c r="D33" s="82"/>
      <c r="E33" s="82"/>
      <c r="F33" s="83"/>
      <c r="G33" s="152"/>
      <c r="H33" s="153"/>
      <c r="I33" s="110" t="str">
        <f t="shared" ref="I33:I37" si="4">IF(OR(OR(B33&lt;1,B33&gt;5),AND(B33&lt;&gt;"",OR(G33="",G33&lt;0,G33&gt;5))),"ระดับสมรรถนะความคาดหวัง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3" s="110"/>
      <c r="K33" s="15" t="str">
        <f t="shared" si="2"/>
        <v/>
      </c>
    </row>
    <row r="34" spans="1:11" ht="23.25" customHeight="1" x14ac:dyDescent="0.5">
      <c r="A34" s="6" t="s">
        <v>78</v>
      </c>
      <c r="B34" s="81"/>
      <c r="C34" s="82"/>
      <c r="D34" s="82"/>
      <c r="E34" s="82"/>
      <c r="F34" s="83"/>
      <c r="G34" s="152"/>
      <c r="H34" s="153"/>
      <c r="I34" s="110" t="str">
        <f t="shared" si="4"/>
        <v>ระดับสมรรถนะความคาดหวัง หรือระดับสมรรถนะที่แสดงออก ไม่ถูกต้อง</v>
      </c>
      <c r="J34" s="110"/>
      <c r="K34" s="15" t="str">
        <f t="shared" si="2"/>
        <v/>
      </c>
    </row>
    <row r="35" spans="1:11" ht="23.25" customHeight="1" x14ac:dyDescent="0.5">
      <c r="A35" s="6" t="s">
        <v>79</v>
      </c>
      <c r="B35" s="81"/>
      <c r="C35" s="82"/>
      <c r="D35" s="82"/>
      <c r="E35" s="82"/>
      <c r="F35" s="83"/>
      <c r="G35" s="152"/>
      <c r="H35" s="153"/>
      <c r="I35" s="110" t="str">
        <f t="shared" si="4"/>
        <v>ระดับสมรรถนะความคาดหวัง หรือระดับสมรรถนะที่แสดงออก ไม่ถูกต้อง</v>
      </c>
      <c r="J35" s="110"/>
      <c r="K35" s="15" t="str">
        <f t="shared" si="2"/>
        <v/>
      </c>
    </row>
    <row r="36" spans="1:11" ht="23.25" customHeight="1" x14ac:dyDescent="0.5">
      <c r="A36" s="6" t="s">
        <v>80</v>
      </c>
      <c r="B36" s="81"/>
      <c r="C36" s="82"/>
      <c r="D36" s="82"/>
      <c r="E36" s="82"/>
      <c r="F36" s="83"/>
      <c r="G36" s="152"/>
      <c r="H36" s="153"/>
      <c r="I36" s="110" t="str">
        <f t="shared" si="4"/>
        <v>ระดับสมรรถนะความคาดหวัง หรือระดับสมรรถนะที่แสดงออก ไม่ถูกต้อง</v>
      </c>
      <c r="J36" s="110"/>
      <c r="K36" s="15" t="str">
        <f t="shared" si="2"/>
        <v/>
      </c>
    </row>
    <row r="37" spans="1:11" ht="23.25" customHeight="1" x14ac:dyDescent="0.5">
      <c r="A37" s="6" t="s">
        <v>81</v>
      </c>
      <c r="B37" s="81"/>
      <c r="C37" s="82"/>
      <c r="D37" s="82"/>
      <c r="E37" s="82"/>
      <c r="F37" s="83"/>
      <c r="G37" s="152"/>
      <c r="H37" s="153"/>
      <c r="I37" s="110" t="str">
        <f t="shared" si="4"/>
        <v>ระดับสมรรถนะความคาดหวัง หรือระดับสมรรถนะที่แสดงออก ไม่ถูกต้อง</v>
      </c>
      <c r="J37" s="110"/>
      <c r="K37" s="15" t="str">
        <f t="shared" si="2"/>
        <v/>
      </c>
    </row>
    <row r="38" spans="1:11" x14ac:dyDescent="0.5">
      <c r="A38" s="154" t="s">
        <v>83</v>
      </c>
      <c r="B38" s="154"/>
      <c r="C38" s="154"/>
      <c r="D38" s="154"/>
      <c r="E38" s="154"/>
      <c r="F38" s="154"/>
      <c r="G38" s="154"/>
      <c r="H38" s="154"/>
      <c r="I38" s="155"/>
      <c r="J38" s="155"/>
    </row>
    <row r="39" spans="1:11" x14ac:dyDescent="0.5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1" x14ac:dyDescent="0.5">
      <c r="A40" s="96" t="s">
        <v>88</v>
      </c>
      <c r="B40" s="97"/>
      <c r="C40" s="97"/>
      <c r="D40" s="97"/>
      <c r="E40" s="97"/>
      <c r="F40" s="98"/>
      <c r="G40" s="148" t="s">
        <v>89</v>
      </c>
      <c r="H40" s="149"/>
      <c r="I40" s="150"/>
      <c r="J40" s="24"/>
    </row>
    <row r="41" spans="1:11" x14ac:dyDescent="0.5">
      <c r="A41" s="145"/>
      <c r="B41" s="146"/>
      <c r="C41" s="146"/>
      <c r="D41" s="146"/>
      <c r="E41" s="146"/>
      <c r="F41" s="147"/>
      <c r="G41" s="27" t="s">
        <v>90</v>
      </c>
      <c r="H41" s="29" t="s">
        <v>92</v>
      </c>
      <c r="I41" s="30" t="s">
        <v>31</v>
      </c>
      <c r="J41" s="24"/>
    </row>
    <row r="42" spans="1:11" x14ac:dyDescent="0.5">
      <c r="A42" s="99"/>
      <c r="B42" s="100"/>
      <c r="C42" s="100"/>
      <c r="D42" s="100"/>
      <c r="E42" s="100"/>
      <c r="F42" s="101"/>
      <c r="G42" s="28" t="s">
        <v>91</v>
      </c>
      <c r="H42" s="28" t="s">
        <v>93</v>
      </c>
      <c r="I42" s="28"/>
      <c r="J42" s="24"/>
    </row>
    <row r="43" spans="1:11" x14ac:dyDescent="0.5">
      <c r="A43" s="151" t="s">
        <v>84</v>
      </c>
      <c r="B43" s="143"/>
      <c r="C43" s="143"/>
      <c r="D43" s="26">
        <v>3</v>
      </c>
      <c r="E43" s="143" t="s">
        <v>31</v>
      </c>
      <c r="F43" s="144"/>
      <c r="G43" s="15">
        <f>COUNTIF(K$19:K$37,0)</f>
        <v>0</v>
      </c>
      <c r="H43" s="15">
        <f>D43</f>
        <v>3</v>
      </c>
      <c r="I43" s="15">
        <f>G43*H43</f>
        <v>0</v>
      </c>
      <c r="J43" s="24"/>
    </row>
    <row r="44" spans="1:11" x14ac:dyDescent="0.5">
      <c r="A44" s="151" t="s">
        <v>85</v>
      </c>
      <c r="B44" s="143"/>
      <c r="C44" s="143"/>
      <c r="D44" s="26">
        <v>2</v>
      </c>
      <c r="E44" s="143" t="s">
        <v>31</v>
      </c>
      <c r="F44" s="144"/>
      <c r="G44" s="15">
        <f>COUNTIF(K$19:K$37,-1)</f>
        <v>0</v>
      </c>
      <c r="H44" s="15">
        <f>D44</f>
        <v>2</v>
      </c>
      <c r="I44" s="15">
        <f t="shared" ref="I44:I46" si="5">G44*H44</f>
        <v>0</v>
      </c>
      <c r="J44" s="24"/>
    </row>
    <row r="45" spans="1:11" x14ac:dyDescent="0.5">
      <c r="A45" s="151" t="s">
        <v>86</v>
      </c>
      <c r="B45" s="143"/>
      <c r="C45" s="143"/>
      <c r="D45" s="26">
        <v>1</v>
      </c>
      <c r="E45" s="143" t="s">
        <v>31</v>
      </c>
      <c r="F45" s="144"/>
      <c r="G45" s="15">
        <f>COUNTIF(K$19:K$37,-2)</f>
        <v>0</v>
      </c>
      <c r="H45" s="15">
        <f>D45</f>
        <v>1</v>
      </c>
      <c r="I45" s="15">
        <f t="shared" si="5"/>
        <v>0</v>
      </c>
      <c r="J45" s="24"/>
    </row>
    <row r="46" spans="1:11" x14ac:dyDescent="0.5">
      <c r="A46" s="151" t="s">
        <v>87</v>
      </c>
      <c r="B46" s="143"/>
      <c r="C46" s="143"/>
      <c r="D46" s="26">
        <v>0</v>
      </c>
      <c r="E46" s="143" t="s">
        <v>31</v>
      </c>
      <c r="F46" s="144"/>
      <c r="G46" s="15">
        <f>COUNTIF(K$19:K$37,-3)</f>
        <v>0</v>
      </c>
      <c r="H46" s="15">
        <f>D46</f>
        <v>0</v>
      </c>
      <c r="I46" s="15">
        <f t="shared" si="5"/>
        <v>0</v>
      </c>
      <c r="J46" s="24"/>
    </row>
    <row r="47" spans="1:11" x14ac:dyDescent="0.5">
      <c r="A47" s="140" t="s">
        <v>98</v>
      </c>
      <c r="B47" s="141"/>
      <c r="C47" s="141"/>
      <c r="D47" s="141"/>
      <c r="E47" s="141"/>
      <c r="F47" s="142"/>
      <c r="G47" s="13">
        <f>SUM(G43:G46)</f>
        <v>0</v>
      </c>
      <c r="H47" s="14" t="s">
        <v>94</v>
      </c>
      <c r="I47" s="13">
        <f>SUM(I43:I46)</f>
        <v>0</v>
      </c>
      <c r="J47" s="31"/>
    </row>
    <row r="48" spans="1:11" x14ac:dyDescent="0.5">
      <c r="A48" s="132" t="s">
        <v>97</v>
      </c>
      <c r="B48" s="133"/>
      <c r="C48" s="133"/>
      <c r="D48" s="133"/>
      <c r="E48" s="133"/>
      <c r="F48" s="133"/>
      <c r="G48" s="133"/>
      <c r="H48" s="134"/>
      <c r="I48" s="138">
        <f>IF(G47&gt;0,(I47/(G47*3))*30,0)</f>
        <v>0</v>
      </c>
      <c r="J48" s="59" t="s">
        <v>24</v>
      </c>
    </row>
    <row r="49" spans="1:10" x14ac:dyDescent="0.5">
      <c r="A49" s="135"/>
      <c r="B49" s="136"/>
      <c r="C49" s="136"/>
      <c r="D49" s="136"/>
      <c r="E49" s="136"/>
      <c r="F49" s="136"/>
      <c r="G49" s="136"/>
      <c r="H49" s="137"/>
      <c r="I49" s="139"/>
      <c r="J49" s="59"/>
    </row>
    <row r="50" spans="1:10" x14ac:dyDescent="0.5">
      <c r="A50" s="32" t="s">
        <v>95</v>
      </c>
      <c r="B50" s="25"/>
      <c r="C50" s="25"/>
      <c r="D50" s="25"/>
      <c r="E50" s="25"/>
      <c r="F50" s="25"/>
      <c r="G50" s="25"/>
      <c r="H50" s="25"/>
      <c r="I50" s="25"/>
      <c r="J50" s="24"/>
    </row>
    <row r="51" spans="1:10" x14ac:dyDescent="0.5">
      <c r="A51" s="33" t="s">
        <v>96</v>
      </c>
    </row>
    <row r="52" spans="1:10" x14ac:dyDescent="0.5">
      <c r="A52" s="10" t="s">
        <v>29</v>
      </c>
    </row>
    <row r="53" spans="1:10" x14ac:dyDescent="0.5">
      <c r="A53" s="96" t="s">
        <v>30</v>
      </c>
      <c r="B53" s="97"/>
      <c r="C53" s="98"/>
      <c r="D53" s="92" t="s">
        <v>31</v>
      </c>
      <c r="E53" s="93"/>
    </row>
    <row r="54" spans="1:10" x14ac:dyDescent="0.5">
      <c r="A54" s="99"/>
      <c r="B54" s="100"/>
      <c r="C54" s="101"/>
      <c r="D54" s="94" t="s">
        <v>32</v>
      </c>
      <c r="E54" s="95"/>
    </row>
    <row r="55" spans="1:10" x14ac:dyDescent="0.5">
      <c r="A55" s="102" t="s">
        <v>34</v>
      </c>
      <c r="B55" s="102"/>
      <c r="C55" s="102"/>
      <c r="D55" s="88">
        <f>I10</f>
        <v>0</v>
      </c>
      <c r="E55" s="88"/>
    </row>
    <row r="56" spans="1:10" x14ac:dyDescent="0.5">
      <c r="A56" s="102" t="s">
        <v>35</v>
      </c>
      <c r="B56" s="102"/>
      <c r="C56" s="102"/>
      <c r="D56" s="88">
        <f>I48</f>
        <v>0</v>
      </c>
      <c r="E56" s="88"/>
    </row>
    <row r="57" spans="1:10" x14ac:dyDescent="0.5">
      <c r="A57" s="85" t="s">
        <v>33</v>
      </c>
      <c r="B57" s="86"/>
      <c r="C57" s="87"/>
      <c r="D57" s="89">
        <f>SUM(D55:D56)</f>
        <v>0</v>
      </c>
      <c r="E57" s="89"/>
    </row>
  </sheetData>
  <mergeCells count="109">
    <mergeCell ref="A57:C57"/>
    <mergeCell ref="D57:E57"/>
    <mergeCell ref="A53:C54"/>
    <mergeCell ref="D53:E53"/>
    <mergeCell ref="D54:E54"/>
    <mergeCell ref="A55:C55"/>
    <mergeCell ref="D55:E55"/>
    <mergeCell ref="A56:C56"/>
    <mergeCell ref="D56:E56"/>
    <mergeCell ref="A46:C46"/>
    <mergeCell ref="E46:F46"/>
    <mergeCell ref="A47:F47"/>
    <mergeCell ref="A48:H49"/>
    <mergeCell ref="I48:I49"/>
    <mergeCell ref="J48:J49"/>
    <mergeCell ref="A43:C43"/>
    <mergeCell ref="E43:F43"/>
    <mergeCell ref="A44:C44"/>
    <mergeCell ref="E44:F44"/>
    <mergeCell ref="A45:C45"/>
    <mergeCell ref="E45:F45"/>
    <mergeCell ref="B37:F37"/>
    <mergeCell ref="G37:H37"/>
    <mergeCell ref="I37:J37"/>
    <mergeCell ref="A38:J38"/>
    <mergeCell ref="A40:F42"/>
    <mergeCell ref="G40:I40"/>
    <mergeCell ref="B35:F35"/>
    <mergeCell ref="G35:H35"/>
    <mergeCell ref="I35:J35"/>
    <mergeCell ref="B36:F36"/>
    <mergeCell ref="G36:H36"/>
    <mergeCell ref="I36:J36"/>
    <mergeCell ref="B33:F33"/>
    <mergeCell ref="G33:H33"/>
    <mergeCell ref="I33:J33"/>
    <mergeCell ref="B34:F34"/>
    <mergeCell ref="G34:H34"/>
    <mergeCell ref="I34:J34"/>
    <mergeCell ref="B31:F31"/>
    <mergeCell ref="G31:H31"/>
    <mergeCell ref="I31:J31"/>
    <mergeCell ref="B32:F32"/>
    <mergeCell ref="G32:H32"/>
    <mergeCell ref="I32:J32"/>
    <mergeCell ref="G28:H28"/>
    <mergeCell ref="I28:J28"/>
    <mergeCell ref="B29:F29"/>
    <mergeCell ref="G29:H29"/>
    <mergeCell ref="I29:J29"/>
    <mergeCell ref="B30:F30"/>
    <mergeCell ref="G30:H30"/>
    <mergeCell ref="I30:J30"/>
    <mergeCell ref="B26:F26"/>
    <mergeCell ref="G26:H26"/>
    <mergeCell ref="I26:J26"/>
    <mergeCell ref="B27:F27"/>
    <mergeCell ref="G27:H27"/>
    <mergeCell ref="I27:J27"/>
    <mergeCell ref="B24:F24"/>
    <mergeCell ref="G24:H24"/>
    <mergeCell ref="I24:J24"/>
    <mergeCell ref="B25:F25"/>
    <mergeCell ref="G25:H25"/>
    <mergeCell ref="I25:J25"/>
    <mergeCell ref="B22:F22"/>
    <mergeCell ref="G22:H22"/>
    <mergeCell ref="I22:J22"/>
    <mergeCell ref="B23:F23"/>
    <mergeCell ref="G23:H23"/>
    <mergeCell ref="I23:J23"/>
    <mergeCell ref="B20:F20"/>
    <mergeCell ref="G20:H20"/>
    <mergeCell ref="I20:J20"/>
    <mergeCell ref="B21:F21"/>
    <mergeCell ref="G21:H21"/>
    <mergeCell ref="I21:J21"/>
    <mergeCell ref="B18:F18"/>
    <mergeCell ref="G18:H18"/>
    <mergeCell ref="I18:J18"/>
    <mergeCell ref="B19:F19"/>
    <mergeCell ref="G19:H19"/>
    <mergeCell ref="I19:J19"/>
    <mergeCell ref="A15:A17"/>
    <mergeCell ref="B15:F15"/>
    <mergeCell ref="G15:H17"/>
    <mergeCell ref="I15:J17"/>
    <mergeCell ref="B16:F16"/>
    <mergeCell ref="B17:F17"/>
    <mergeCell ref="A9:F9"/>
    <mergeCell ref="G9:H9"/>
    <mergeCell ref="A10:H11"/>
    <mergeCell ref="I10:I11"/>
    <mergeCell ref="J10:J11"/>
    <mergeCell ref="A14:H14"/>
    <mergeCell ref="J4:J5"/>
    <mergeCell ref="B6:F6"/>
    <mergeCell ref="G6:H6"/>
    <mergeCell ref="B7:F7"/>
    <mergeCell ref="G7:H7"/>
    <mergeCell ref="B8:F8"/>
    <mergeCell ref="G8:H8"/>
    <mergeCell ref="A1:I1"/>
    <mergeCell ref="A2:I2"/>
    <mergeCell ref="A3:I3"/>
    <mergeCell ref="A4:A5"/>
    <mergeCell ref="B4:F4"/>
    <mergeCell ref="G4:H5"/>
    <mergeCell ref="I4:I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J1" sqref="J1"/>
    </sheetView>
  </sheetViews>
  <sheetFormatPr defaultRowHeight="23.25" x14ac:dyDescent="0.5"/>
  <cols>
    <col min="1" max="1" width="34.625" style="2" bestFit="1" customWidth="1"/>
    <col min="2" max="6" width="5.625" style="2" customWidth="1"/>
    <col min="7" max="9" width="12.625" style="2" customWidth="1"/>
    <col min="10" max="10" width="40" style="2" customWidth="1"/>
    <col min="11" max="16384" width="9" style="2"/>
  </cols>
  <sheetData>
    <row r="1" spans="1:11" x14ac:dyDescent="0.5">
      <c r="A1" s="61" t="s">
        <v>121</v>
      </c>
      <c r="B1" s="61"/>
      <c r="C1" s="61"/>
      <c r="D1" s="61"/>
      <c r="E1" s="61"/>
      <c r="F1" s="61"/>
      <c r="G1" s="61"/>
      <c r="H1" s="61"/>
      <c r="I1" s="61"/>
      <c r="J1" s="19" t="s">
        <v>122</v>
      </c>
    </row>
    <row r="2" spans="1:11" x14ac:dyDescent="0.5">
      <c r="A2" s="62" t="s">
        <v>100</v>
      </c>
      <c r="B2" s="62"/>
      <c r="C2" s="62"/>
      <c r="D2" s="62"/>
      <c r="E2" s="62"/>
      <c r="F2" s="62"/>
      <c r="G2" s="62"/>
      <c r="H2" s="62"/>
      <c r="I2" s="62"/>
      <c r="J2" s="19"/>
    </row>
    <row r="3" spans="1:11" x14ac:dyDescent="0.5">
      <c r="A3" s="65" t="s">
        <v>58</v>
      </c>
      <c r="B3" s="65"/>
      <c r="C3" s="65"/>
      <c r="D3" s="65"/>
      <c r="E3" s="65"/>
      <c r="F3" s="65"/>
      <c r="G3" s="65"/>
      <c r="H3" s="65"/>
      <c r="I3" s="65"/>
    </row>
    <row r="4" spans="1:11" x14ac:dyDescent="0.5">
      <c r="A4" s="77" t="s">
        <v>1</v>
      </c>
      <c r="B4" s="84" t="s">
        <v>2</v>
      </c>
      <c r="C4" s="84"/>
      <c r="D4" s="84"/>
      <c r="E4" s="84"/>
      <c r="F4" s="84"/>
      <c r="G4" s="178" t="s">
        <v>3</v>
      </c>
      <c r="H4" s="179"/>
      <c r="I4" s="77" t="s">
        <v>11</v>
      </c>
      <c r="J4" s="64" t="s">
        <v>36</v>
      </c>
    </row>
    <row r="5" spans="1:11" x14ac:dyDescent="0.5">
      <c r="A5" s="182"/>
      <c r="B5" s="43">
        <v>1</v>
      </c>
      <c r="C5" s="42">
        <v>2</v>
      </c>
      <c r="D5" s="43">
        <v>3</v>
      </c>
      <c r="E5" s="43">
        <v>4</v>
      </c>
      <c r="F5" s="43">
        <v>5</v>
      </c>
      <c r="G5" s="180"/>
      <c r="H5" s="181"/>
      <c r="I5" s="77"/>
      <c r="J5" s="64"/>
    </row>
    <row r="6" spans="1:11" x14ac:dyDescent="0.5">
      <c r="A6" s="184" t="s">
        <v>115</v>
      </c>
      <c r="B6" s="176"/>
      <c r="C6" s="176"/>
      <c r="D6" s="176"/>
      <c r="E6" s="176"/>
      <c r="F6" s="163"/>
      <c r="G6" s="152">
        <v>25</v>
      </c>
      <c r="H6" s="153"/>
      <c r="I6" s="18">
        <f>B6*G6</f>
        <v>0</v>
      </c>
      <c r="J6" s="36" t="str">
        <f>IF(OR(B6&lt;1,B6&gt;5,G$10&lt;&gt;70),"ระดับผลการประเมิน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7" spans="1:11" x14ac:dyDescent="0.5">
      <c r="A7" s="184" t="s">
        <v>123</v>
      </c>
      <c r="B7" s="176"/>
      <c r="C7" s="176"/>
      <c r="D7" s="176"/>
      <c r="E7" s="176"/>
      <c r="F7" s="163"/>
      <c r="G7" s="152">
        <v>25</v>
      </c>
      <c r="H7" s="153"/>
      <c r="I7" s="18">
        <f t="shared" ref="I7:I9" si="0">B7*G7</f>
        <v>0</v>
      </c>
      <c r="J7" s="36" t="str">
        <f>IF(OR(B7&lt;1,B7&gt;5,G$10&lt;&gt;70),"ระดับผลการประเมิน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8" spans="1:11" x14ac:dyDescent="0.5">
      <c r="A8" s="184" t="s">
        <v>124</v>
      </c>
      <c r="B8" s="176"/>
      <c r="C8" s="176"/>
      <c r="D8" s="176"/>
      <c r="E8" s="176"/>
      <c r="F8" s="163"/>
      <c r="G8" s="152">
        <v>10</v>
      </c>
      <c r="H8" s="153"/>
      <c r="I8" s="18">
        <f t="shared" si="0"/>
        <v>0</v>
      </c>
      <c r="J8" s="36" t="str">
        <f t="shared" ref="J8:J9" si="1">IF(OR(B8&lt;1,B8&gt;5,G$10&lt;&gt;70),"ระดับผลการประเมิน หรือค่าน้ำหนักไม่ถูกต้อง","")</f>
        <v>ระดับผลการประเมิน หรือค่าน้ำหนักไม่ถูกต้อง</v>
      </c>
    </row>
    <row r="9" spans="1:11" x14ac:dyDescent="0.5">
      <c r="A9" s="184" t="s">
        <v>125</v>
      </c>
      <c r="B9" s="176"/>
      <c r="C9" s="176"/>
      <c r="D9" s="176"/>
      <c r="E9" s="176"/>
      <c r="F9" s="163"/>
      <c r="G9" s="162">
        <v>10</v>
      </c>
      <c r="H9" s="163"/>
      <c r="I9" s="18">
        <f t="shared" si="0"/>
        <v>0</v>
      </c>
      <c r="J9" s="36" t="str">
        <f t="shared" si="1"/>
        <v>ระดับผลการประเมิน หรือค่าน้ำหนักไม่ถูกต้อง</v>
      </c>
    </row>
    <row r="10" spans="1:11" x14ac:dyDescent="0.5">
      <c r="A10" s="183" t="s">
        <v>17</v>
      </c>
      <c r="B10" s="74"/>
      <c r="C10" s="74"/>
      <c r="D10" s="74"/>
      <c r="E10" s="74"/>
      <c r="F10" s="74"/>
      <c r="G10" s="107">
        <f>SUM(G6:G9)</f>
        <v>70</v>
      </c>
      <c r="H10" s="107"/>
      <c r="I10" s="5">
        <f>SUM(I6:I9)</f>
        <v>0</v>
      </c>
      <c r="J10" s="17" t="s">
        <v>12</v>
      </c>
    </row>
    <row r="11" spans="1:11" x14ac:dyDescent="0.5">
      <c r="A11" s="67" t="s">
        <v>16</v>
      </c>
      <c r="B11" s="68"/>
      <c r="C11" s="68"/>
      <c r="D11" s="68"/>
      <c r="E11" s="68"/>
      <c r="F11" s="68"/>
      <c r="G11" s="68"/>
      <c r="H11" s="69"/>
      <c r="I11" s="76">
        <f>IF(OR(G10=0,I10=0),0,(I10/(G10*5))*G10)</f>
        <v>0</v>
      </c>
      <c r="J11" s="63" t="s">
        <v>10</v>
      </c>
    </row>
    <row r="12" spans="1:11" x14ac:dyDescent="0.5">
      <c r="A12" s="70"/>
      <c r="B12" s="71"/>
      <c r="C12" s="71"/>
      <c r="D12" s="71"/>
      <c r="E12" s="71"/>
      <c r="F12" s="71"/>
      <c r="G12" s="71"/>
      <c r="H12" s="72"/>
      <c r="I12" s="76"/>
      <c r="J12" s="63"/>
    </row>
    <row r="13" spans="1:11" x14ac:dyDescent="0.5">
      <c r="A13" s="4"/>
    </row>
    <row r="15" spans="1:11" s="7" customFormat="1" x14ac:dyDescent="0.5">
      <c r="A15" s="65" t="s">
        <v>59</v>
      </c>
      <c r="B15" s="65"/>
      <c r="C15" s="65"/>
      <c r="D15" s="65"/>
      <c r="E15" s="65"/>
      <c r="F15" s="65"/>
      <c r="G15" s="65"/>
      <c r="H15" s="65"/>
      <c r="I15" s="9"/>
    </row>
    <row r="16" spans="1:11" ht="23.25" customHeight="1" x14ac:dyDescent="0.5">
      <c r="A16" s="111" t="s">
        <v>21</v>
      </c>
      <c r="B16" s="170" t="s">
        <v>61</v>
      </c>
      <c r="C16" s="171"/>
      <c r="D16" s="171"/>
      <c r="E16" s="171"/>
      <c r="F16" s="172"/>
      <c r="G16" s="123" t="s">
        <v>82</v>
      </c>
      <c r="H16" s="124"/>
      <c r="I16" s="117" t="s">
        <v>36</v>
      </c>
      <c r="J16" s="118"/>
      <c r="K16" s="30" t="s">
        <v>99</v>
      </c>
    </row>
    <row r="17" spans="1:11" x14ac:dyDescent="0.5">
      <c r="A17" s="112"/>
      <c r="B17" s="173" t="s">
        <v>60</v>
      </c>
      <c r="C17" s="174"/>
      <c r="D17" s="174"/>
      <c r="E17" s="174"/>
      <c r="F17" s="175"/>
      <c r="G17" s="125"/>
      <c r="H17" s="126"/>
      <c r="I17" s="119"/>
      <c r="J17" s="120"/>
      <c r="K17" s="27" t="s">
        <v>90</v>
      </c>
    </row>
    <row r="18" spans="1:11" x14ac:dyDescent="0.5">
      <c r="A18" s="113"/>
      <c r="B18" s="114"/>
      <c r="C18" s="115"/>
      <c r="D18" s="115"/>
      <c r="E18" s="115"/>
      <c r="F18" s="116"/>
      <c r="G18" s="127"/>
      <c r="H18" s="128"/>
      <c r="I18" s="121"/>
      <c r="J18" s="122"/>
      <c r="K18" s="28" t="s">
        <v>91</v>
      </c>
    </row>
    <row r="19" spans="1:11" x14ac:dyDescent="0.5">
      <c r="A19" s="35" t="s">
        <v>62</v>
      </c>
      <c r="B19" s="164"/>
      <c r="C19" s="165"/>
      <c r="D19" s="165"/>
      <c r="E19" s="165"/>
      <c r="F19" s="166"/>
      <c r="G19" s="160"/>
      <c r="H19" s="161"/>
      <c r="I19" s="129"/>
      <c r="J19" s="129"/>
      <c r="K19" s="38"/>
    </row>
    <row r="20" spans="1:11" x14ac:dyDescent="0.5">
      <c r="A20" s="6" t="s">
        <v>65</v>
      </c>
      <c r="B20" s="81"/>
      <c r="C20" s="82"/>
      <c r="D20" s="82"/>
      <c r="E20" s="82"/>
      <c r="F20" s="83"/>
      <c r="G20" s="162"/>
      <c r="H20" s="163"/>
      <c r="I20" s="110" t="str">
        <f>IF(OR(OR(B20&lt;1,B20&gt;5),AND(B20&lt;&gt;"",OR(G20="",G20&lt;0,G20&gt;5))),"ระดับสมรรถนะความคาดหวัง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0" s="110"/>
      <c r="K20" s="15" t="str">
        <f>IF(AND(B20="",G20=""),"",IF(G20-B20&gt;=0,0,IF(G20-B20=-1,-1,IF(G20-B20=-2,-2,IF(G20-B20=-3,-3,"")))))</f>
        <v/>
      </c>
    </row>
    <row r="21" spans="1:11" ht="23.25" customHeight="1" x14ac:dyDescent="0.5">
      <c r="A21" s="6" t="s">
        <v>66</v>
      </c>
      <c r="B21" s="81"/>
      <c r="C21" s="82"/>
      <c r="D21" s="82"/>
      <c r="E21" s="82"/>
      <c r="F21" s="83"/>
      <c r="G21" s="152"/>
      <c r="H21" s="153"/>
      <c r="I21" s="110" t="str">
        <f t="shared" ref="I21:I24" si="2">IF(OR(OR(B21&lt;1,B21&gt;5),AND(B21&lt;&gt;"",OR(G21="",G21&lt;0,G21&gt;5))),"ระดับสมรรถนะความคาดหวัง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1" s="110"/>
      <c r="K21" s="15" t="str">
        <f t="shared" ref="K21:K38" si="3">IF(AND(B21="",G21=""),"",IF(G21-B21&gt;=0,0,IF(G21-B21=-1,-1,IF(G21-B21=-2,-2,IF(G21-B21=-3,-3,"")))))</f>
        <v/>
      </c>
    </row>
    <row r="22" spans="1:11" ht="23.25" customHeight="1" x14ac:dyDescent="0.5">
      <c r="A22" s="6" t="s">
        <v>67</v>
      </c>
      <c r="B22" s="81"/>
      <c r="C22" s="82"/>
      <c r="D22" s="82"/>
      <c r="E22" s="82"/>
      <c r="F22" s="83"/>
      <c r="G22" s="152"/>
      <c r="H22" s="153"/>
      <c r="I22" s="110" t="str">
        <f t="shared" si="2"/>
        <v>ระดับสมรรถนะความคาดหวัง หรือระดับสมรรถนะที่แสดงออก ไม่ถูกต้อง</v>
      </c>
      <c r="J22" s="110"/>
      <c r="K22" s="15" t="str">
        <f t="shared" si="3"/>
        <v/>
      </c>
    </row>
    <row r="23" spans="1:11" ht="46.5" x14ac:dyDescent="0.5">
      <c r="A23" s="6" t="s">
        <v>68</v>
      </c>
      <c r="B23" s="81"/>
      <c r="C23" s="82"/>
      <c r="D23" s="82"/>
      <c r="E23" s="82"/>
      <c r="F23" s="83"/>
      <c r="G23" s="152"/>
      <c r="H23" s="153"/>
      <c r="I23" s="110" t="str">
        <f t="shared" si="2"/>
        <v>ระดับสมรรถนะความคาดหวัง หรือระดับสมรรถนะที่แสดงออก ไม่ถูกต้อง</v>
      </c>
      <c r="J23" s="110"/>
      <c r="K23" s="15" t="str">
        <f t="shared" si="3"/>
        <v/>
      </c>
    </row>
    <row r="24" spans="1:11" ht="23.25" customHeight="1" thickBot="1" x14ac:dyDescent="0.55000000000000004">
      <c r="A24" s="23" t="s">
        <v>69</v>
      </c>
      <c r="B24" s="167"/>
      <c r="C24" s="168"/>
      <c r="D24" s="168"/>
      <c r="E24" s="168"/>
      <c r="F24" s="169"/>
      <c r="G24" s="156"/>
      <c r="H24" s="157"/>
      <c r="I24" s="130" t="str">
        <f t="shared" si="2"/>
        <v>ระดับสมรรถนะความคาดหวัง หรือระดับสมรรถนะที่แสดงออก ไม่ถูกต้อง</v>
      </c>
      <c r="J24" s="130"/>
      <c r="K24" s="37" t="str">
        <f t="shared" si="3"/>
        <v/>
      </c>
    </row>
    <row r="25" spans="1:11" ht="23.25" customHeight="1" x14ac:dyDescent="0.5">
      <c r="A25" s="34" t="s">
        <v>63</v>
      </c>
      <c r="B25" s="164"/>
      <c r="C25" s="165"/>
      <c r="D25" s="165"/>
      <c r="E25" s="165"/>
      <c r="F25" s="166"/>
      <c r="G25" s="158"/>
      <c r="H25" s="159"/>
      <c r="I25" s="131"/>
      <c r="J25" s="131"/>
      <c r="K25" s="40" t="str">
        <f t="shared" si="3"/>
        <v/>
      </c>
    </row>
    <row r="26" spans="1:11" ht="23.25" customHeight="1" x14ac:dyDescent="0.5">
      <c r="A26" s="6" t="s">
        <v>70</v>
      </c>
      <c r="B26" s="81"/>
      <c r="C26" s="82"/>
      <c r="D26" s="82"/>
      <c r="E26" s="82"/>
      <c r="F26" s="83"/>
      <c r="G26" s="152"/>
      <c r="H26" s="153"/>
      <c r="I26" s="110" t="str">
        <f>IF(OR(OR(B26&lt;1,B26&gt;5),OR(G26&lt;0,G26&gt;5)),"ระดับสมรรถนะความคาดหวัง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6" s="110"/>
      <c r="K26" s="15" t="str">
        <f t="shared" si="3"/>
        <v/>
      </c>
    </row>
    <row r="27" spans="1:11" ht="23.25" customHeight="1" x14ac:dyDescent="0.5">
      <c r="A27" s="6" t="s">
        <v>71</v>
      </c>
      <c r="B27" s="81"/>
      <c r="C27" s="82"/>
      <c r="D27" s="82"/>
      <c r="E27" s="82"/>
      <c r="F27" s="83"/>
      <c r="G27" s="152"/>
      <c r="H27" s="153"/>
      <c r="I27" s="110" t="str">
        <f t="shared" ref="I27:I28" si="4">IF(OR(OR(B27&lt;1,B27&gt;5),OR(G27&lt;0,G27&gt;5)),"ระดับสมรรถนะความคาดหวัง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27" s="110"/>
      <c r="K27" s="15" t="str">
        <f t="shared" si="3"/>
        <v/>
      </c>
    </row>
    <row r="28" spans="1:11" ht="23.25" customHeight="1" x14ac:dyDescent="0.5">
      <c r="A28" s="6" t="s">
        <v>72</v>
      </c>
      <c r="B28" s="81"/>
      <c r="C28" s="82"/>
      <c r="D28" s="82"/>
      <c r="E28" s="82"/>
      <c r="F28" s="83"/>
      <c r="G28" s="152"/>
      <c r="H28" s="153"/>
      <c r="I28" s="110" t="str">
        <f t="shared" si="4"/>
        <v>ระดับสมรรถนะความคาดหวัง หรือระดับสมรรถนะที่แสดงออก ไม่ถูกต้อง</v>
      </c>
      <c r="J28" s="110"/>
      <c r="K28" s="15" t="str">
        <f t="shared" si="3"/>
        <v/>
      </c>
    </row>
    <row r="29" spans="1:11" ht="23.25" customHeight="1" x14ac:dyDescent="0.5">
      <c r="A29" s="49" t="s">
        <v>73</v>
      </c>
      <c r="B29" s="50"/>
      <c r="C29" s="51"/>
      <c r="D29" s="51"/>
      <c r="E29" s="51"/>
      <c r="F29" s="52"/>
      <c r="G29" s="160"/>
      <c r="H29" s="161"/>
      <c r="I29" s="129"/>
      <c r="J29" s="129"/>
      <c r="K29" s="39" t="str">
        <f t="shared" si="3"/>
        <v/>
      </c>
    </row>
    <row r="30" spans="1:11" ht="23.25" customHeight="1" x14ac:dyDescent="0.5">
      <c r="A30" s="54" t="s">
        <v>74</v>
      </c>
      <c r="B30" s="81"/>
      <c r="C30" s="82"/>
      <c r="D30" s="82"/>
      <c r="E30" s="82"/>
      <c r="F30" s="83"/>
      <c r="G30" s="152"/>
      <c r="H30" s="153"/>
      <c r="I30" s="110" t="str">
        <f>IF(OR(AND(B$30&gt;0,B$31&gt;0),AND(B30=0,B31=0),AND(B30="",B31=""),AND(B30&lt;&gt;"",OR(B30&lt;1,B30&gt;5)),AND(B30&lt;&gt;"",OR(G30="",G30&lt;0,G30&gt;5))),"ระดับสมรรถนะความคาดหวัง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0" s="110"/>
      <c r="K30" s="15" t="str">
        <f t="shared" si="3"/>
        <v/>
      </c>
    </row>
    <row r="31" spans="1:11" ht="23.25" customHeight="1" thickBot="1" x14ac:dyDescent="0.55000000000000004">
      <c r="A31" s="55" t="s">
        <v>75</v>
      </c>
      <c r="B31" s="167"/>
      <c r="C31" s="168"/>
      <c r="D31" s="168"/>
      <c r="E31" s="168"/>
      <c r="F31" s="169"/>
      <c r="G31" s="156"/>
      <c r="H31" s="157"/>
      <c r="I31" s="130" t="str">
        <f>IF(OR(AND(B$30&gt;0,B$31&gt;0),AND(B30=0,B31=0),AND(B30="",B31=""),AND(B31&lt;&gt;"",OR(B31&lt;1,B31&gt;5)),AND(B31&lt;&gt;"",OR(G31="",G31&lt;0,G31&gt;5))),"ระดับสมรรถนะความคาดหวัง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1" s="130"/>
      <c r="K31" s="37" t="str">
        <f t="shared" si="3"/>
        <v/>
      </c>
    </row>
    <row r="32" spans="1:11" ht="23.25" customHeight="1" x14ac:dyDescent="0.5">
      <c r="A32" s="34" t="s">
        <v>64</v>
      </c>
      <c r="B32" s="164"/>
      <c r="C32" s="165"/>
      <c r="D32" s="165"/>
      <c r="E32" s="165"/>
      <c r="F32" s="166"/>
      <c r="G32" s="158"/>
      <c r="H32" s="159"/>
      <c r="I32" s="131"/>
      <c r="J32" s="131"/>
      <c r="K32" s="40" t="str">
        <f t="shared" si="3"/>
        <v/>
      </c>
    </row>
    <row r="33" spans="1:11" ht="23.25" customHeight="1" x14ac:dyDescent="0.5">
      <c r="A33" s="6" t="s">
        <v>76</v>
      </c>
      <c r="B33" s="81"/>
      <c r="C33" s="82"/>
      <c r="D33" s="82"/>
      <c r="E33" s="82"/>
      <c r="F33" s="83"/>
      <c r="G33" s="152"/>
      <c r="H33" s="153"/>
      <c r="I33" s="110" t="str">
        <f>IF(OR(OR(B33&lt;1,B33&gt;5),AND(B33&lt;&gt;"",OR(G33="",G33&lt;0,G33&gt;5))),"ระดับสมรรถนะความคาดหวัง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3" s="110"/>
      <c r="K33" s="15" t="str">
        <f t="shared" si="3"/>
        <v/>
      </c>
    </row>
    <row r="34" spans="1:11" ht="23.25" customHeight="1" x14ac:dyDescent="0.5">
      <c r="A34" s="6" t="s">
        <v>77</v>
      </c>
      <c r="B34" s="81"/>
      <c r="C34" s="82"/>
      <c r="D34" s="82"/>
      <c r="E34" s="82"/>
      <c r="F34" s="83"/>
      <c r="G34" s="152"/>
      <c r="H34" s="153"/>
      <c r="I34" s="110" t="str">
        <f t="shared" ref="I34:I38" si="5">IF(OR(OR(B34&lt;1,B34&gt;5),AND(B34&lt;&gt;"",OR(G34="",G34&lt;0,G34&gt;5))),"ระดับสมรรถนะความคาดหวัง หรือระดับสมรรถนะที่แสดงออก ไม่ถูกต้อง","")</f>
        <v>ระดับสมรรถนะความคาดหวัง หรือระดับสมรรถนะที่แสดงออก ไม่ถูกต้อง</v>
      </c>
      <c r="J34" s="110"/>
      <c r="K34" s="15" t="str">
        <f t="shared" si="3"/>
        <v/>
      </c>
    </row>
    <row r="35" spans="1:11" ht="23.25" customHeight="1" x14ac:dyDescent="0.5">
      <c r="A35" s="6" t="s">
        <v>78</v>
      </c>
      <c r="B35" s="81"/>
      <c r="C35" s="82"/>
      <c r="D35" s="82"/>
      <c r="E35" s="82"/>
      <c r="F35" s="83"/>
      <c r="G35" s="152"/>
      <c r="H35" s="153"/>
      <c r="I35" s="110" t="str">
        <f t="shared" si="5"/>
        <v>ระดับสมรรถนะความคาดหวัง หรือระดับสมรรถนะที่แสดงออก ไม่ถูกต้อง</v>
      </c>
      <c r="J35" s="110"/>
      <c r="K35" s="15" t="str">
        <f t="shared" si="3"/>
        <v/>
      </c>
    </row>
    <row r="36" spans="1:11" ht="23.25" customHeight="1" x14ac:dyDescent="0.5">
      <c r="A36" s="6" t="s">
        <v>79</v>
      </c>
      <c r="B36" s="81"/>
      <c r="C36" s="82"/>
      <c r="D36" s="82"/>
      <c r="E36" s="82"/>
      <c r="F36" s="83"/>
      <c r="G36" s="152"/>
      <c r="H36" s="153"/>
      <c r="I36" s="110" t="str">
        <f t="shared" si="5"/>
        <v>ระดับสมรรถนะความคาดหวัง หรือระดับสมรรถนะที่แสดงออก ไม่ถูกต้อง</v>
      </c>
      <c r="J36" s="110"/>
      <c r="K36" s="15" t="str">
        <f t="shared" si="3"/>
        <v/>
      </c>
    </row>
    <row r="37" spans="1:11" ht="23.25" customHeight="1" x14ac:dyDescent="0.5">
      <c r="A37" s="6" t="s">
        <v>80</v>
      </c>
      <c r="B37" s="81"/>
      <c r="C37" s="82"/>
      <c r="D37" s="82"/>
      <c r="E37" s="82"/>
      <c r="F37" s="83"/>
      <c r="G37" s="152"/>
      <c r="H37" s="153"/>
      <c r="I37" s="110" t="str">
        <f t="shared" si="5"/>
        <v>ระดับสมรรถนะความคาดหวัง หรือระดับสมรรถนะที่แสดงออก ไม่ถูกต้อง</v>
      </c>
      <c r="J37" s="110"/>
      <c r="K37" s="15" t="str">
        <f t="shared" si="3"/>
        <v/>
      </c>
    </row>
    <row r="38" spans="1:11" ht="23.25" customHeight="1" x14ac:dyDescent="0.5">
      <c r="A38" s="6" t="s">
        <v>81</v>
      </c>
      <c r="B38" s="81"/>
      <c r="C38" s="82"/>
      <c r="D38" s="82"/>
      <c r="E38" s="82"/>
      <c r="F38" s="83"/>
      <c r="G38" s="152"/>
      <c r="H38" s="153"/>
      <c r="I38" s="110" t="str">
        <f t="shared" si="5"/>
        <v>ระดับสมรรถนะความคาดหวัง หรือระดับสมรรถนะที่แสดงออก ไม่ถูกต้อง</v>
      </c>
      <c r="J38" s="110"/>
      <c r="K38" s="15" t="str">
        <f t="shared" si="3"/>
        <v/>
      </c>
    </row>
    <row r="39" spans="1:11" x14ac:dyDescent="0.5">
      <c r="A39" s="154" t="s">
        <v>83</v>
      </c>
      <c r="B39" s="154"/>
      <c r="C39" s="154"/>
      <c r="D39" s="154"/>
      <c r="E39" s="154"/>
      <c r="F39" s="154"/>
      <c r="G39" s="154"/>
      <c r="H39" s="154"/>
      <c r="I39" s="155"/>
      <c r="J39" s="155"/>
    </row>
    <row r="40" spans="1:11" x14ac:dyDescent="0.5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1" x14ac:dyDescent="0.5">
      <c r="A41" s="96" t="s">
        <v>88</v>
      </c>
      <c r="B41" s="97"/>
      <c r="C41" s="97"/>
      <c r="D41" s="97"/>
      <c r="E41" s="97"/>
      <c r="F41" s="98"/>
      <c r="G41" s="148" t="s">
        <v>89</v>
      </c>
      <c r="H41" s="149"/>
      <c r="I41" s="150"/>
      <c r="J41" s="24"/>
    </row>
    <row r="42" spans="1:11" x14ac:dyDescent="0.5">
      <c r="A42" s="145"/>
      <c r="B42" s="146"/>
      <c r="C42" s="146"/>
      <c r="D42" s="146"/>
      <c r="E42" s="146"/>
      <c r="F42" s="147"/>
      <c r="G42" s="27" t="s">
        <v>90</v>
      </c>
      <c r="H42" s="29" t="s">
        <v>92</v>
      </c>
      <c r="I42" s="30" t="s">
        <v>31</v>
      </c>
      <c r="J42" s="24"/>
    </row>
    <row r="43" spans="1:11" x14ac:dyDescent="0.5">
      <c r="A43" s="99"/>
      <c r="B43" s="100"/>
      <c r="C43" s="100"/>
      <c r="D43" s="100"/>
      <c r="E43" s="100"/>
      <c r="F43" s="101"/>
      <c r="G43" s="28" t="s">
        <v>91</v>
      </c>
      <c r="H43" s="28" t="s">
        <v>93</v>
      </c>
      <c r="I43" s="28"/>
      <c r="J43" s="24"/>
    </row>
    <row r="44" spans="1:11" x14ac:dyDescent="0.5">
      <c r="A44" s="151" t="s">
        <v>84</v>
      </c>
      <c r="B44" s="143"/>
      <c r="C44" s="143"/>
      <c r="D44" s="26">
        <v>3</v>
      </c>
      <c r="E44" s="143" t="s">
        <v>31</v>
      </c>
      <c r="F44" s="144"/>
      <c r="G44" s="15">
        <f>COUNTIF(K$20:K$38,0)</f>
        <v>0</v>
      </c>
      <c r="H44" s="15">
        <f>D44</f>
        <v>3</v>
      </c>
      <c r="I44" s="15">
        <f>G44*H44</f>
        <v>0</v>
      </c>
      <c r="J44" s="24"/>
    </row>
    <row r="45" spans="1:11" x14ac:dyDescent="0.5">
      <c r="A45" s="151" t="s">
        <v>85</v>
      </c>
      <c r="B45" s="143"/>
      <c r="C45" s="143"/>
      <c r="D45" s="26">
        <v>2</v>
      </c>
      <c r="E45" s="143" t="s">
        <v>31</v>
      </c>
      <c r="F45" s="144"/>
      <c r="G45" s="15">
        <f>COUNTIF(K$20:K$38,-1)</f>
        <v>0</v>
      </c>
      <c r="H45" s="15">
        <f>D45</f>
        <v>2</v>
      </c>
      <c r="I45" s="15">
        <f t="shared" ref="I45:I47" si="6">G45*H45</f>
        <v>0</v>
      </c>
      <c r="J45" s="24"/>
    </row>
    <row r="46" spans="1:11" x14ac:dyDescent="0.5">
      <c r="A46" s="151" t="s">
        <v>86</v>
      </c>
      <c r="B46" s="143"/>
      <c r="C46" s="143"/>
      <c r="D46" s="26">
        <v>1</v>
      </c>
      <c r="E46" s="143" t="s">
        <v>31</v>
      </c>
      <c r="F46" s="144"/>
      <c r="G46" s="15">
        <f>COUNTIF(K$20:K$38,-2)</f>
        <v>0</v>
      </c>
      <c r="H46" s="15">
        <f>D46</f>
        <v>1</v>
      </c>
      <c r="I46" s="15">
        <f t="shared" si="6"/>
        <v>0</v>
      </c>
      <c r="J46" s="24"/>
    </row>
    <row r="47" spans="1:11" x14ac:dyDescent="0.5">
      <c r="A47" s="151" t="s">
        <v>87</v>
      </c>
      <c r="B47" s="143"/>
      <c r="C47" s="143"/>
      <c r="D47" s="26">
        <v>0</v>
      </c>
      <c r="E47" s="143" t="s">
        <v>31</v>
      </c>
      <c r="F47" s="144"/>
      <c r="G47" s="15">
        <f>COUNTIF(K$20:K$38,-3)</f>
        <v>0</v>
      </c>
      <c r="H47" s="15">
        <f>D47</f>
        <v>0</v>
      </c>
      <c r="I47" s="15">
        <f t="shared" si="6"/>
        <v>0</v>
      </c>
      <c r="J47" s="24"/>
    </row>
    <row r="48" spans="1:11" x14ac:dyDescent="0.5">
      <c r="A48" s="140" t="s">
        <v>98</v>
      </c>
      <c r="B48" s="141"/>
      <c r="C48" s="141"/>
      <c r="D48" s="141"/>
      <c r="E48" s="141"/>
      <c r="F48" s="142"/>
      <c r="G48" s="13">
        <f>SUM(G44:G47)</f>
        <v>0</v>
      </c>
      <c r="H48" s="14" t="s">
        <v>94</v>
      </c>
      <c r="I48" s="13">
        <f>SUM(I44:I47)</f>
        <v>0</v>
      </c>
      <c r="J48" s="31"/>
    </row>
    <row r="49" spans="1:10" x14ac:dyDescent="0.5">
      <c r="A49" s="132" t="s">
        <v>97</v>
      </c>
      <c r="B49" s="133"/>
      <c r="C49" s="133"/>
      <c r="D49" s="133"/>
      <c r="E49" s="133"/>
      <c r="F49" s="133"/>
      <c r="G49" s="133"/>
      <c r="H49" s="134"/>
      <c r="I49" s="138">
        <f>IF(G48&gt;0,(I48/(G48*3))*30,0)</f>
        <v>0</v>
      </c>
      <c r="J49" s="59" t="s">
        <v>24</v>
      </c>
    </row>
    <row r="50" spans="1:10" x14ac:dyDescent="0.5">
      <c r="A50" s="135"/>
      <c r="B50" s="136"/>
      <c r="C50" s="136"/>
      <c r="D50" s="136"/>
      <c r="E50" s="136"/>
      <c r="F50" s="136"/>
      <c r="G50" s="136"/>
      <c r="H50" s="137"/>
      <c r="I50" s="139"/>
      <c r="J50" s="59"/>
    </row>
    <row r="51" spans="1:10" x14ac:dyDescent="0.5">
      <c r="A51" s="32" t="s">
        <v>95</v>
      </c>
      <c r="B51" s="25"/>
      <c r="C51" s="25"/>
      <c r="D51" s="25"/>
      <c r="E51" s="25"/>
      <c r="F51" s="25"/>
      <c r="G51" s="25"/>
      <c r="H51" s="25"/>
      <c r="I51" s="25"/>
      <c r="J51" s="24"/>
    </row>
    <row r="52" spans="1:10" x14ac:dyDescent="0.5">
      <c r="A52" s="33" t="s">
        <v>96</v>
      </c>
    </row>
    <row r="53" spans="1:10" x14ac:dyDescent="0.5">
      <c r="A53" s="10" t="s">
        <v>29</v>
      </c>
    </row>
    <row r="54" spans="1:10" x14ac:dyDescent="0.5">
      <c r="A54" s="96" t="s">
        <v>30</v>
      </c>
      <c r="B54" s="97"/>
      <c r="C54" s="98"/>
      <c r="D54" s="92" t="s">
        <v>31</v>
      </c>
      <c r="E54" s="93"/>
    </row>
    <row r="55" spans="1:10" x14ac:dyDescent="0.5">
      <c r="A55" s="99"/>
      <c r="B55" s="100"/>
      <c r="C55" s="101"/>
      <c r="D55" s="94" t="s">
        <v>32</v>
      </c>
      <c r="E55" s="95"/>
    </row>
    <row r="56" spans="1:10" x14ac:dyDescent="0.5">
      <c r="A56" s="102" t="s">
        <v>34</v>
      </c>
      <c r="B56" s="102"/>
      <c r="C56" s="102"/>
      <c r="D56" s="88">
        <f>I11</f>
        <v>0</v>
      </c>
      <c r="E56" s="88"/>
    </row>
    <row r="57" spans="1:10" x14ac:dyDescent="0.5">
      <c r="A57" s="102" t="s">
        <v>35</v>
      </c>
      <c r="B57" s="102"/>
      <c r="C57" s="102"/>
      <c r="D57" s="88">
        <f>I49</f>
        <v>0</v>
      </c>
      <c r="E57" s="88"/>
    </row>
    <row r="58" spans="1:10" x14ac:dyDescent="0.5">
      <c r="A58" s="85" t="s">
        <v>33</v>
      </c>
      <c r="B58" s="86"/>
      <c r="C58" s="87"/>
      <c r="D58" s="89">
        <f>SUM(D56:D57)</f>
        <v>0</v>
      </c>
      <c r="E58" s="89"/>
    </row>
  </sheetData>
  <mergeCells count="111">
    <mergeCell ref="A58:C58"/>
    <mergeCell ref="D58:E58"/>
    <mergeCell ref="B8:F8"/>
    <mergeCell ref="G8:H8"/>
    <mergeCell ref="A54:C55"/>
    <mergeCell ref="D54:E54"/>
    <mergeCell ref="D55:E55"/>
    <mergeCell ref="A56:C56"/>
    <mergeCell ref="D56:E56"/>
    <mergeCell ref="A57:C57"/>
    <mergeCell ref="D57:E57"/>
    <mergeCell ref="A47:C47"/>
    <mergeCell ref="E47:F47"/>
    <mergeCell ref="A48:F48"/>
    <mergeCell ref="A49:H50"/>
    <mergeCell ref="I49:I50"/>
    <mergeCell ref="J49:J50"/>
    <mergeCell ref="A44:C44"/>
    <mergeCell ref="E44:F44"/>
    <mergeCell ref="A45:C45"/>
    <mergeCell ref="E45:F45"/>
    <mergeCell ref="A46:C46"/>
    <mergeCell ref="E46:F46"/>
    <mergeCell ref="B38:F38"/>
    <mergeCell ref="G38:H38"/>
    <mergeCell ref="I38:J38"/>
    <mergeCell ref="A39:J39"/>
    <mergeCell ref="A41:F43"/>
    <mergeCell ref="G41:I41"/>
    <mergeCell ref="B36:F36"/>
    <mergeCell ref="G36:H36"/>
    <mergeCell ref="I36:J36"/>
    <mergeCell ref="B37:F37"/>
    <mergeCell ref="G37:H37"/>
    <mergeCell ref="I37:J37"/>
    <mergeCell ref="B34:F34"/>
    <mergeCell ref="G34:H34"/>
    <mergeCell ref="I34:J34"/>
    <mergeCell ref="B35:F35"/>
    <mergeCell ref="G35:H35"/>
    <mergeCell ref="I35:J35"/>
    <mergeCell ref="B32:F32"/>
    <mergeCell ref="G32:H32"/>
    <mergeCell ref="I32:J32"/>
    <mergeCell ref="B33:F33"/>
    <mergeCell ref="G33:H33"/>
    <mergeCell ref="I33:J33"/>
    <mergeCell ref="G29:H29"/>
    <mergeCell ref="I29:J29"/>
    <mergeCell ref="B30:F30"/>
    <mergeCell ref="G30:H30"/>
    <mergeCell ref="I30:J30"/>
    <mergeCell ref="B31:F31"/>
    <mergeCell ref="G31:H31"/>
    <mergeCell ref="I31:J31"/>
    <mergeCell ref="B27:F27"/>
    <mergeCell ref="G27:H27"/>
    <mergeCell ref="I27:J27"/>
    <mergeCell ref="B28:F28"/>
    <mergeCell ref="G28:H28"/>
    <mergeCell ref="I28:J28"/>
    <mergeCell ref="B25:F25"/>
    <mergeCell ref="G25:H25"/>
    <mergeCell ref="I25:J25"/>
    <mergeCell ref="B26:F26"/>
    <mergeCell ref="G26:H26"/>
    <mergeCell ref="I26:J26"/>
    <mergeCell ref="B23:F23"/>
    <mergeCell ref="G23:H23"/>
    <mergeCell ref="I23:J23"/>
    <mergeCell ref="B24:F24"/>
    <mergeCell ref="G24:H24"/>
    <mergeCell ref="I24:J24"/>
    <mergeCell ref="B21:F21"/>
    <mergeCell ref="G21:H21"/>
    <mergeCell ref="I21:J21"/>
    <mergeCell ref="B22:F22"/>
    <mergeCell ref="G22:H22"/>
    <mergeCell ref="I22:J22"/>
    <mergeCell ref="B19:F19"/>
    <mergeCell ref="G19:H19"/>
    <mergeCell ref="I19:J19"/>
    <mergeCell ref="B20:F20"/>
    <mergeCell ref="G20:H20"/>
    <mergeCell ref="I20:J20"/>
    <mergeCell ref="A16:A18"/>
    <mergeCell ref="B16:F16"/>
    <mergeCell ref="G16:H18"/>
    <mergeCell ref="I16:J18"/>
    <mergeCell ref="B17:F17"/>
    <mergeCell ref="B18:F18"/>
    <mergeCell ref="A10:F10"/>
    <mergeCell ref="G10:H10"/>
    <mergeCell ref="A11:H12"/>
    <mergeCell ref="I11:I12"/>
    <mergeCell ref="J11:J12"/>
    <mergeCell ref="A15:H15"/>
    <mergeCell ref="J4:J5"/>
    <mergeCell ref="B6:F6"/>
    <mergeCell ref="G6:H6"/>
    <mergeCell ref="B7:F7"/>
    <mergeCell ref="G7:H7"/>
    <mergeCell ref="B9:F9"/>
    <mergeCell ref="G9:H9"/>
    <mergeCell ref="A1:I1"/>
    <mergeCell ref="A2:I2"/>
    <mergeCell ref="A3:I3"/>
    <mergeCell ref="A4:A5"/>
    <mergeCell ref="B4:F4"/>
    <mergeCell ref="G4:H5"/>
    <mergeCell ref="I4:I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ปท.1</vt:lpstr>
      <vt:lpstr>ปท.2</vt:lpstr>
      <vt:lpstr>ปท.3</vt:lpstr>
      <vt:lpstr>ปจ.1</vt:lpstr>
      <vt:lpstr>ปจ.2</vt:lpstr>
      <vt:lpstr>ปจ.3</vt:lpstr>
      <vt:lpstr>ปจ.4</vt:lpstr>
      <vt:lpstr>ปจ.5</vt:lpstr>
      <vt:lpstr>ปจ.6</vt:lpstr>
      <vt:lpstr>ปจ.7</vt:lpstr>
      <vt:lpstr>ปจ.8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TLE</dc:creator>
  <cp:lastModifiedBy>ccmu</cp:lastModifiedBy>
  <dcterms:created xsi:type="dcterms:W3CDTF">2016-06-10T03:14:35Z</dcterms:created>
  <dcterms:modified xsi:type="dcterms:W3CDTF">2016-06-13T11:14:06Z</dcterms:modified>
</cp:coreProperties>
</file>